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\OneDrive - MICRO SYSTEMS INTERNATIONAL\!\"/>
    </mc:Choice>
  </mc:AlternateContent>
  <xr:revisionPtr revIDLastSave="3" documentId="6_{7D6760BB-2DDA-41F7-BEFA-F7B74311C285}" xr6:coauthVersionLast="45" xr6:coauthVersionMax="45" xr10:uidLastSave="{B432887F-CB99-4223-B2FC-84AE1612BA72}"/>
  <bookViews>
    <workbookView xWindow="1650" yWindow="1650" windowWidth="27765" windowHeight="20835" tabRatio="352" xr2:uid="{00000000-000D-0000-FFFF-FFFF00000000}"/>
  </bookViews>
  <sheets>
    <sheet name="Illinois Stats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57" i="1" l="1"/>
  <c r="AS57" i="1"/>
  <c r="AR57" i="1"/>
  <c r="AQ57" i="1"/>
  <c r="AP57" i="1"/>
  <c r="AT57" i="1" s="1"/>
  <c r="AS56" i="1"/>
  <c r="AR56" i="1"/>
  <c r="AQ56" i="1"/>
  <c r="AP56" i="1"/>
  <c r="AS55" i="1"/>
  <c r="AR55" i="1"/>
  <c r="AQ55" i="1"/>
  <c r="AP55" i="1"/>
  <c r="AT55" i="1" s="1"/>
  <c r="AS54" i="1"/>
  <c r="AR54" i="1"/>
  <c r="AQ54" i="1"/>
  <c r="AU54" i="1" s="1"/>
  <c r="AP54" i="1"/>
  <c r="AU53" i="1"/>
  <c r="AS53" i="1"/>
  <c r="AR53" i="1"/>
  <c r="AQ53" i="1"/>
  <c r="AP53" i="1"/>
  <c r="AT53" i="1" s="1"/>
  <c r="AS52" i="1"/>
  <c r="AR52" i="1"/>
  <c r="AQ52" i="1"/>
  <c r="AU52" i="1" s="1"/>
  <c r="AP52" i="1"/>
  <c r="AU51" i="1"/>
  <c r="AS51" i="1"/>
  <c r="AR51" i="1"/>
  <c r="AQ51" i="1"/>
  <c r="AP51" i="1"/>
  <c r="AT51" i="1" s="1"/>
  <c r="AS50" i="1"/>
  <c r="AR50" i="1"/>
  <c r="AQ50" i="1"/>
  <c r="AP50" i="1"/>
  <c r="AY49" i="1"/>
  <c r="AU49" i="1"/>
  <c r="AS49" i="1"/>
  <c r="AR49" i="1"/>
  <c r="AQ49" i="1"/>
  <c r="AP49" i="1"/>
  <c r="AS48" i="1"/>
  <c r="AR48" i="1"/>
  <c r="AQ48" i="1"/>
  <c r="AU48" i="1" s="1"/>
  <c r="AP48" i="1"/>
  <c r="AY47" i="1"/>
  <c r="AV47" i="1" s="1"/>
  <c r="AU47" i="1"/>
  <c r="AS47" i="1"/>
  <c r="AR47" i="1"/>
  <c r="AQ47" i="1"/>
  <c r="AP47" i="1"/>
  <c r="AT47" i="1" s="1"/>
  <c r="AS46" i="1"/>
  <c r="AR46" i="1"/>
  <c r="AQ46" i="1"/>
  <c r="AP46" i="1"/>
  <c r="AY45" i="1"/>
  <c r="AU45" i="1"/>
  <c r="AS45" i="1"/>
  <c r="AR45" i="1"/>
  <c r="AQ45" i="1"/>
  <c r="AP45" i="1"/>
  <c r="AS44" i="1"/>
  <c r="AR44" i="1"/>
  <c r="AQ44" i="1"/>
  <c r="AU44" i="1" s="1"/>
  <c r="AP44" i="1"/>
  <c r="AY43" i="1"/>
  <c r="AV43" i="1" s="1"/>
  <c r="AU43" i="1"/>
  <c r="AS43" i="1"/>
  <c r="AR43" i="1"/>
  <c r="AQ43" i="1"/>
  <c r="AP43" i="1"/>
  <c r="AT43" i="1" s="1"/>
  <c r="AS42" i="1"/>
  <c r="AR42" i="1"/>
  <c r="AQ42" i="1"/>
  <c r="AP42" i="1"/>
  <c r="AY41" i="1"/>
  <c r="AU41" i="1"/>
  <c r="AS41" i="1"/>
  <c r="AR41" i="1"/>
  <c r="AQ41" i="1"/>
  <c r="AP41" i="1"/>
  <c r="AS40" i="1"/>
  <c r="AR40" i="1"/>
  <c r="AQ40" i="1"/>
  <c r="AU40" i="1" s="1"/>
  <c r="AP40" i="1"/>
  <c r="AY39" i="1"/>
  <c r="AV39" i="1" s="1"/>
  <c r="AU39" i="1"/>
  <c r="AS39" i="1"/>
  <c r="AR39" i="1"/>
  <c r="AQ39" i="1"/>
  <c r="AP39" i="1"/>
  <c r="AT39" i="1" s="1"/>
  <c r="AS38" i="1"/>
  <c r="AR38" i="1"/>
  <c r="AQ38" i="1"/>
  <c r="AP38" i="1"/>
  <c r="AY37" i="1"/>
  <c r="AU37" i="1"/>
  <c r="AS37" i="1"/>
  <c r="AR37" i="1"/>
  <c r="AQ37" i="1"/>
  <c r="AP37" i="1"/>
  <c r="AS36" i="1"/>
  <c r="AR36" i="1"/>
  <c r="AQ36" i="1"/>
  <c r="AU36" i="1" s="1"/>
  <c r="AP36" i="1"/>
  <c r="AY35" i="1"/>
  <c r="AV35" i="1" s="1"/>
  <c r="AU35" i="1"/>
  <c r="AS35" i="1"/>
  <c r="AR35" i="1"/>
  <c r="AQ35" i="1"/>
  <c r="AP35" i="1"/>
  <c r="AT35" i="1" s="1"/>
  <c r="AS34" i="1"/>
  <c r="AR34" i="1"/>
  <c r="AQ34" i="1"/>
  <c r="AP34" i="1"/>
  <c r="AY33" i="1"/>
  <c r="AU33" i="1"/>
  <c r="AS33" i="1"/>
  <c r="AR33" i="1"/>
  <c r="AQ33" i="1"/>
  <c r="AP33" i="1"/>
  <c r="AS32" i="1"/>
  <c r="AR32" i="1"/>
  <c r="AQ32" i="1"/>
  <c r="AU32" i="1" s="1"/>
  <c r="AP32" i="1"/>
  <c r="AY31" i="1"/>
  <c r="AV31" i="1" s="1"/>
  <c r="AU31" i="1"/>
  <c r="AS31" i="1"/>
  <c r="AR31" i="1"/>
  <c r="AQ31" i="1"/>
  <c r="AP31" i="1"/>
  <c r="AT31" i="1" s="1"/>
  <c r="AS30" i="1"/>
  <c r="AR30" i="1"/>
  <c r="AQ30" i="1"/>
  <c r="AP30" i="1"/>
  <c r="AY29" i="1"/>
  <c r="AU29" i="1"/>
  <c r="AS29" i="1"/>
  <c r="AR29" i="1"/>
  <c r="AQ29" i="1"/>
  <c r="AP29" i="1"/>
  <c r="AS28" i="1"/>
  <c r="AR28" i="1"/>
  <c r="AQ28" i="1"/>
  <c r="AU28" i="1" s="1"/>
  <c r="AP28" i="1"/>
  <c r="AY27" i="1"/>
  <c r="AV27" i="1" s="1"/>
  <c r="AU27" i="1"/>
  <c r="AS27" i="1"/>
  <c r="AR27" i="1"/>
  <c r="AQ27" i="1"/>
  <c r="AP27" i="1"/>
  <c r="AT27" i="1" s="1"/>
  <c r="AS26" i="1"/>
  <c r="AR26" i="1"/>
  <c r="AQ26" i="1"/>
  <c r="AP26" i="1"/>
  <c r="AY25" i="1"/>
  <c r="AU25" i="1"/>
  <c r="AS25" i="1"/>
  <c r="AR25" i="1"/>
  <c r="AQ25" i="1"/>
  <c r="AP25" i="1"/>
  <c r="AS24" i="1"/>
  <c r="AR24" i="1"/>
  <c r="AQ24" i="1"/>
  <c r="AU24" i="1" s="1"/>
  <c r="AP24" i="1"/>
  <c r="AY23" i="1"/>
  <c r="AV23" i="1" s="1"/>
  <c r="AU23" i="1"/>
  <c r="AS23" i="1"/>
  <c r="AR23" i="1"/>
  <c r="AQ23" i="1"/>
  <c r="AP23" i="1"/>
  <c r="AT23" i="1" s="1"/>
  <c r="AS22" i="1"/>
  <c r="AR22" i="1"/>
  <c r="AQ22" i="1"/>
  <c r="AU22" i="1" s="1"/>
  <c r="AP22" i="1"/>
  <c r="AY21" i="1"/>
  <c r="AU21" i="1"/>
  <c r="AS21" i="1"/>
  <c r="AR21" i="1"/>
  <c r="AQ21" i="1"/>
  <c r="AP21" i="1"/>
  <c r="AT21" i="1" s="1"/>
  <c r="AS20" i="1"/>
  <c r="AR20" i="1"/>
  <c r="AQ20" i="1"/>
  <c r="AU20" i="1" s="1"/>
  <c r="AP20" i="1"/>
  <c r="AY19" i="1"/>
  <c r="AU19" i="1"/>
  <c r="AS19" i="1"/>
  <c r="AR19" i="1"/>
  <c r="AQ19" i="1"/>
  <c r="AP19" i="1"/>
  <c r="AS18" i="1"/>
  <c r="AR18" i="1"/>
  <c r="AQ18" i="1"/>
  <c r="AP18" i="1"/>
  <c r="AY17" i="1"/>
  <c r="AU17" i="1"/>
  <c r="AS17" i="1"/>
  <c r="AR17" i="1"/>
  <c r="AQ17" i="1"/>
  <c r="AP17" i="1"/>
  <c r="AS16" i="1"/>
  <c r="AR16" i="1"/>
  <c r="AQ16" i="1"/>
  <c r="AP16" i="1"/>
  <c r="AY15" i="1"/>
  <c r="AU15" i="1"/>
  <c r="AS15" i="1"/>
  <c r="AR15" i="1"/>
  <c r="AQ15" i="1"/>
  <c r="AP15" i="1"/>
  <c r="AT15" i="1" s="1"/>
  <c r="AS14" i="1"/>
  <c r="AR14" i="1"/>
  <c r="AQ14" i="1"/>
  <c r="AU14" i="1" s="1"/>
  <c r="AP14" i="1"/>
  <c r="AY13" i="1"/>
  <c r="AU13" i="1"/>
  <c r="AS13" i="1"/>
  <c r="AR13" i="1"/>
  <c r="AQ13" i="1"/>
  <c r="AP13" i="1"/>
  <c r="AT13" i="1" s="1"/>
  <c r="AS12" i="1"/>
  <c r="AR12" i="1"/>
  <c r="AQ12" i="1"/>
  <c r="AU12" i="1" s="1"/>
  <c r="AP12" i="1"/>
  <c r="AY11" i="1"/>
  <c r="AU11" i="1"/>
  <c r="AS11" i="1"/>
  <c r="AR11" i="1"/>
  <c r="AQ11" i="1"/>
  <c r="AP11" i="1"/>
  <c r="AS10" i="1"/>
  <c r="AR10" i="1"/>
  <c r="AQ10" i="1"/>
  <c r="AP10" i="1"/>
  <c r="AY9" i="1"/>
  <c r="AU9" i="1"/>
  <c r="AS9" i="1"/>
  <c r="AR9" i="1"/>
  <c r="AQ9" i="1"/>
  <c r="AP9" i="1"/>
  <c r="AT9" i="1" s="1"/>
  <c r="AS8" i="1"/>
  <c r="AR8" i="1"/>
  <c r="AQ8" i="1"/>
  <c r="AP8" i="1"/>
  <c r="AY7" i="1"/>
  <c r="AU7" i="1"/>
  <c r="AS7" i="1"/>
  <c r="AR7" i="1"/>
  <c r="AQ7" i="1"/>
  <c r="AP7" i="1"/>
  <c r="AT7" i="1" s="1"/>
  <c r="AU10" i="1" l="1"/>
  <c r="AT11" i="1"/>
  <c r="AX13" i="1"/>
  <c r="AV13" i="1"/>
  <c r="AU18" i="1"/>
  <c r="AT19" i="1"/>
  <c r="AX21" i="1"/>
  <c r="AV21" i="1"/>
  <c r="AX33" i="1"/>
  <c r="AV33" i="1"/>
  <c r="AU8" i="1"/>
  <c r="AX11" i="1"/>
  <c r="AV11" i="1"/>
  <c r="AU16" i="1"/>
  <c r="AT17" i="1"/>
  <c r="AX19" i="1"/>
  <c r="AV19" i="1"/>
  <c r="AX9" i="1"/>
  <c r="AV9" i="1"/>
  <c r="AX17" i="1"/>
  <c r="AV17" i="1"/>
  <c r="AX25" i="1"/>
  <c r="AV25" i="1"/>
  <c r="AX7" i="1"/>
  <c r="AV7" i="1"/>
  <c r="AX15" i="1"/>
  <c r="AV15" i="1"/>
  <c r="AX29" i="1"/>
  <c r="AV29" i="1"/>
  <c r="AX37" i="1"/>
  <c r="AX41" i="1"/>
  <c r="AX45" i="1"/>
  <c r="AX49" i="1"/>
  <c r="AW55" i="1"/>
  <c r="AY55" i="1"/>
  <c r="AW7" i="1"/>
  <c r="AY10" i="1"/>
  <c r="AT10" i="1"/>
  <c r="AW11" i="1"/>
  <c r="AY14" i="1"/>
  <c r="AT14" i="1"/>
  <c r="AW15" i="1"/>
  <c r="AY18" i="1"/>
  <c r="AT18" i="1"/>
  <c r="AW19" i="1"/>
  <c r="AY22" i="1"/>
  <c r="AT22" i="1"/>
  <c r="AW23" i="1"/>
  <c r="AY26" i="1"/>
  <c r="AT26" i="1"/>
  <c r="AW27" i="1"/>
  <c r="AY30" i="1"/>
  <c r="AT30" i="1"/>
  <c r="AW31" i="1"/>
  <c r="AY34" i="1"/>
  <c r="AT34" i="1"/>
  <c r="AW35" i="1"/>
  <c r="AY38" i="1"/>
  <c r="AT38" i="1"/>
  <c r="AW39" i="1"/>
  <c r="AY42" i="1"/>
  <c r="AT42" i="1"/>
  <c r="AW43" i="1"/>
  <c r="AY46" i="1"/>
  <c r="AT46" i="1"/>
  <c r="AW47" i="1"/>
  <c r="AY50" i="1"/>
  <c r="AT50" i="1"/>
  <c r="AW51" i="1"/>
  <c r="AY51" i="1"/>
  <c r="AW53" i="1"/>
  <c r="AY53" i="1"/>
  <c r="AV56" i="1"/>
  <c r="AX23" i="1"/>
  <c r="AT25" i="1"/>
  <c r="AU26" i="1"/>
  <c r="AX27" i="1"/>
  <c r="AT29" i="1"/>
  <c r="AU30" i="1"/>
  <c r="AX31" i="1"/>
  <c r="AT33" i="1"/>
  <c r="AU34" i="1"/>
  <c r="AX35" i="1"/>
  <c r="AT37" i="1"/>
  <c r="AU38" i="1"/>
  <c r="AX39" i="1"/>
  <c r="AT41" i="1"/>
  <c r="AU42" i="1"/>
  <c r="AX43" i="1"/>
  <c r="AT45" i="1"/>
  <c r="AU46" i="1"/>
  <c r="AX47" i="1"/>
  <c r="AT49" i="1"/>
  <c r="AU50" i="1"/>
  <c r="AV52" i="1"/>
  <c r="AU56" i="1"/>
  <c r="AY8" i="1"/>
  <c r="AT8" i="1"/>
  <c r="AW9" i="1"/>
  <c r="AY12" i="1"/>
  <c r="AT12" i="1"/>
  <c r="AW13" i="1"/>
  <c r="AY16" i="1"/>
  <c r="AT16" i="1"/>
  <c r="AW17" i="1"/>
  <c r="AY20" i="1"/>
  <c r="AT20" i="1"/>
  <c r="AW21" i="1"/>
  <c r="AY24" i="1"/>
  <c r="AT24" i="1"/>
  <c r="AW25" i="1"/>
  <c r="AY28" i="1"/>
  <c r="AT28" i="1"/>
  <c r="AW29" i="1"/>
  <c r="AY32" i="1"/>
  <c r="AT32" i="1"/>
  <c r="AW33" i="1"/>
  <c r="AY36" i="1"/>
  <c r="AT36" i="1"/>
  <c r="AW37" i="1"/>
  <c r="AV37" i="1"/>
  <c r="AV40" i="1"/>
  <c r="AY40" i="1"/>
  <c r="AT40" i="1"/>
  <c r="AW41" i="1"/>
  <c r="AV41" i="1"/>
  <c r="AY44" i="1"/>
  <c r="AT44" i="1"/>
  <c r="AW45" i="1"/>
  <c r="AV45" i="1"/>
  <c r="AV48" i="1"/>
  <c r="AY48" i="1"/>
  <c r="AT48" i="1"/>
  <c r="AW49" i="1"/>
  <c r="AV49" i="1"/>
  <c r="AU55" i="1"/>
  <c r="AW57" i="1"/>
  <c r="AY57" i="1"/>
  <c r="AT52" i="1"/>
  <c r="AT54" i="1"/>
  <c r="AT56" i="1"/>
  <c r="AY52" i="1"/>
  <c r="AY54" i="1"/>
  <c r="AV54" i="1" s="1"/>
  <c r="AY56" i="1"/>
  <c r="AX44" i="1" l="1"/>
  <c r="AW44" i="1"/>
  <c r="AX52" i="1"/>
  <c r="AW52" i="1"/>
  <c r="AX57" i="1"/>
  <c r="AV57" i="1"/>
  <c r="AV44" i="1"/>
  <c r="AX40" i="1"/>
  <c r="AW40" i="1"/>
  <c r="AX53" i="1"/>
  <c r="AV53" i="1"/>
  <c r="AX55" i="1"/>
  <c r="AV55" i="1"/>
  <c r="AX54" i="1"/>
  <c r="AW54" i="1"/>
  <c r="AX36" i="1"/>
  <c r="AW36" i="1"/>
  <c r="AX32" i="1"/>
  <c r="AW32" i="1"/>
  <c r="AX28" i="1"/>
  <c r="AW28" i="1"/>
  <c r="AX24" i="1"/>
  <c r="AW24" i="1"/>
  <c r="AX20" i="1"/>
  <c r="AW20" i="1"/>
  <c r="AX16" i="1"/>
  <c r="AW16" i="1"/>
  <c r="AX12" i="1"/>
  <c r="AW12" i="1"/>
  <c r="AX8" i="1"/>
  <c r="AW8" i="1"/>
  <c r="AX50" i="1"/>
  <c r="AW50" i="1"/>
  <c r="AX46" i="1"/>
  <c r="AW46" i="1"/>
  <c r="AX42" i="1"/>
  <c r="AW42" i="1"/>
  <c r="AX38" i="1"/>
  <c r="AW38" i="1"/>
  <c r="AX34" i="1"/>
  <c r="AW34" i="1"/>
  <c r="AX30" i="1"/>
  <c r="AW30" i="1"/>
  <c r="AX26" i="1"/>
  <c r="AW26" i="1"/>
  <c r="AX22" i="1"/>
  <c r="AW22" i="1"/>
  <c r="AX18" i="1"/>
  <c r="AW18" i="1"/>
  <c r="AX14" i="1"/>
  <c r="AW14" i="1"/>
  <c r="AX10" i="1"/>
  <c r="AW10" i="1"/>
  <c r="AX56" i="1"/>
  <c r="AW56" i="1"/>
  <c r="AX48" i="1"/>
  <c r="AW48" i="1"/>
  <c r="AV36" i="1"/>
  <c r="AV32" i="1"/>
  <c r="AV28" i="1"/>
  <c r="AV24" i="1"/>
  <c r="AV20" i="1"/>
  <c r="AV16" i="1"/>
  <c r="AV12" i="1"/>
  <c r="AV8" i="1"/>
  <c r="AX51" i="1"/>
  <c r="AV51" i="1"/>
  <c r="AV50" i="1"/>
  <c r="AV46" i="1"/>
  <c r="AV42" i="1"/>
  <c r="AV38" i="1"/>
  <c r="AV34" i="1"/>
  <c r="AV30" i="1"/>
  <c r="AV26" i="1"/>
  <c r="AV22" i="1"/>
  <c r="AV18" i="1"/>
  <c r="AV14" i="1"/>
  <c r="AV10" i="1"/>
  <c r="G39" i="1" l="1"/>
  <c r="K39" i="1"/>
  <c r="J39" i="1" s="1"/>
  <c r="P39" i="1"/>
  <c r="Q39" i="1"/>
  <c r="U39" i="1"/>
  <c r="R39" i="1" s="1"/>
  <c r="AA39" i="1"/>
  <c r="AE39" i="1"/>
  <c r="AD39" i="1" s="1"/>
  <c r="AK39" i="1"/>
  <c r="AO39" i="1"/>
  <c r="AL39" i="1" s="1"/>
  <c r="G40" i="1"/>
  <c r="K40" i="1"/>
  <c r="H40" i="1" s="1"/>
  <c r="P40" i="1"/>
  <c r="Q40" i="1"/>
  <c r="U40" i="1"/>
  <c r="T40" i="1" s="1"/>
  <c r="AA40" i="1"/>
  <c r="AE40" i="1"/>
  <c r="AB40" i="1" s="1"/>
  <c r="AK40" i="1"/>
  <c r="AO40" i="1"/>
  <c r="AN40" i="1" s="1"/>
  <c r="G41" i="1"/>
  <c r="K41" i="1"/>
  <c r="J41" i="1" s="1"/>
  <c r="P41" i="1"/>
  <c r="Q41" i="1"/>
  <c r="U41" i="1"/>
  <c r="R41" i="1" s="1"/>
  <c r="AA41" i="1"/>
  <c r="AE41" i="1"/>
  <c r="AD41" i="1" s="1"/>
  <c r="AK41" i="1"/>
  <c r="AO41" i="1"/>
  <c r="AL41" i="1" s="1"/>
  <c r="AB41" i="1" l="1"/>
  <c r="AB39" i="1"/>
  <c r="AM40" i="1"/>
  <c r="I41" i="1"/>
  <c r="R40" i="1"/>
  <c r="H39" i="1"/>
  <c r="AC41" i="1"/>
  <c r="H41" i="1"/>
  <c r="AL40" i="1"/>
  <c r="AC39" i="1"/>
  <c r="S40" i="1"/>
  <c r="I39" i="1"/>
  <c r="AN41" i="1"/>
  <c r="T41" i="1"/>
  <c r="AD40" i="1"/>
  <c r="J40" i="1"/>
  <c r="AN39" i="1"/>
  <c r="T39" i="1"/>
  <c r="AM41" i="1"/>
  <c r="S41" i="1"/>
  <c r="AC40" i="1"/>
  <c r="I40" i="1"/>
  <c r="AM39" i="1"/>
  <c r="S39" i="1"/>
  <c r="U7" i="1"/>
  <c r="T7" i="1" s="1"/>
  <c r="U8" i="1"/>
  <c r="T8" i="1" s="1"/>
  <c r="U9" i="1"/>
  <c r="U10" i="1"/>
  <c r="T10" i="1" s="1"/>
  <c r="U11" i="1"/>
  <c r="T11" i="1" s="1"/>
  <c r="U12" i="1"/>
  <c r="T12" i="1" s="1"/>
  <c r="U13" i="1"/>
  <c r="T13" i="1" s="1"/>
  <c r="U14" i="1"/>
  <c r="T14" i="1" s="1"/>
  <c r="U15" i="1"/>
  <c r="T15" i="1" s="1"/>
  <c r="U16" i="1"/>
  <c r="T16" i="1" s="1"/>
  <c r="U17" i="1"/>
  <c r="T17" i="1" s="1"/>
  <c r="U18" i="1"/>
  <c r="T18" i="1" s="1"/>
  <c r="U19" i="1"/>
  <c r="T19" i="1" s="1"/>
  <c r="U20" i="1"/>
  <c r="T20" i="1" s="1"/>
  <c r="U21" i="1"/>
  <c r="T21" i="1" s="1"/>
  <c r="U22" i="1"/>
  <c r="T22" i="1" s="1"/>
  <c r="U23" i="1"/>
  <c r="T23" i="1" s="1"/>
  <c r="U24" i="1"/>
  <c r="T24" i="1" s="1"/>
  <c r="U25" i="1"/>
  <c r="T25" i="1" s="1"/>
  <c r="U26" i="1"/>
  <c r="T26" i="1" s="1"/>
  <c r="U27" i="1"/>
  <c r="T27" i="1" s="1"/>
  <c r="U28" i="1"/>
  <c r="T28" i="1" s="1"/>
  <c r="U29" i="1"/>
  <c r="T29" i="1" s="1"/>
  <c r="U30" i="1"/>
  <c r="T30" i="1" s="1"/>
  <c r="U31" i="1"/>
  <c r="T31" i="1" s="1"/>
  <c r="U32" i="1"/>
  <c r="T32" i="1" s="1"/>
  <c r="U33" i="1"/>
  <c r="T33" i="1" s="1"/>
  <c r="U34" i="1"/>
  <c r="T34" i="1" s="1"/>
  <c r="U35" i="1"/>
  <c r="T35" i="1" s="1"/>
  <c r="U36" i="1"/>
  <c r="T36" i="1" s="1"/>
  <c r="U37" i="1"/>
  <c r="T37" i="1" s="1"/>
  <c r="U38" i="1"/>
  <c r="T38" i="1" s="1"/>
  <c r="U42" i="1"/>
  <c r="T42" i="1" s="1"/>
  <c r="U43" i="1"/>
  <c r="T43" i="1" s="1"/>
  <c r="U44" i="1"/>
  <c r="T44" i="1" s="1"/>
  <c r="U45" i="1"/>
  <c r="T45" i="1" s="1"/>
  <c r="U46" i="1"/>
  <c r="T46" i="1" s="1"/>
  <c r="U47" i="1"/>
  <c r="T47" i="1" s="1"/>
  <c r="U48" i="1"/>
  <c r="T48" i="1" s="1"/>
  <c r="U49" i="1"/>
  <c r="T49" i="1" s="1"/>
  <c r="U50" i="1"/>
  <c r="T50" i="1" s="1"/>
  <c r="U51" i="1"/>
  <c r="T51" i="1" s="1"/>
  <c r="U52" i="1"/>
  <c r="T52" i="1" s="1"/>
  <c r="U53" i="1"/>
  <c r="T53" i="1" s="1"/>
  <c r="U54" i="1"/>
  <c r="T54" i="1" s="1"/>
  <c r="U55" i="1"/>
  <c r="T55" i="1" s="1"/>
  <c r="U56" i="1"/>
  <c r="T56" i="1" s="1"/>
  <c r="U57" i="1"/>
  <c r="T57" i="1" s="1"/>
  <c r="U59" i="1" l="1"/>
  <c r="T9" i="1"/>
  <c r="G7" i="1"/>
  <c r="K7" i="1"/>
  <c r="P7" i="1"/>
  <c r="Q7" i="1"/>
  <c r="S7" i="1"/>
  <c r="AA7" i="1"/>
  <c r="AE7" i="1"/>
  <c r="AK7" i="1"/>
  <c r="AO7" i="1"/>
  <c r="G8" i="1"/>
  <c r="K8" i="1"/>
  <c r="P8" i="1"/>
  <c r="Q8" i="1"/>
  <c r="S8" i="1"/>
  <c r="AA8" i="1"/>
  <c r="AE8" i="1"/>
  <c r="AK8" i="1"/>
  <c r="AO8" i="1"/>
  <c r="G9" i="1"/>
  <c r="K9" i="1"/>
  <c r="P9" i="1"/>
  <c r="Q9" i="1"/>
  <c r="S9" i="1"/>
  <c r="AA9" i="1"/>
  <c r="AE9" i="1"/>
  <c r="AK9" i="1"/>
  <c r="AO9" i="1"/>
  <c r="AN9" i="1" s="1"/>
  <c r="G10" i="1"/>
  <c r="K10" i="1"/>
  <c r="P10" i="1"/>
  <c r="Q10" i="1"/>
  <c r="S10" i="1"/>
  <c r="AA10" i="1"/>
  <c r="AE10" i="1"/>
  <c r="AD10" i="1" s="1"/>
  <c r="AK10" i="1"/>
  <c r="AO10" i="1"/>
  <c r="G11" i="1"/>
  <c r="K11" i="1"/>
  <c r="P11" i="1"/>
  <c r="Q11" i="1"/>
  <c r="AA11" i="1"/>
  <c r="AE11" i="1"/>
  <c r="AD11" i="1" s="1"/>
  <c r="AK11" i="1"/>
  <c r="AO11" i="1"/>
  <c r="G12" i="1"/>
  <c r="K12" i="1"/>
  <c r="J12" i="1" s="1"/>
  <c r="P12" i="1"/>
  <c r="Q12" i="1"/>
  <c r="AA12" i="1"/>
  <c r="AE12" i="1"/>
  <c r="AK12" i="1"/>
  <c r="AO12" i="1"/>
  <c r="G13" i="1"/>
  <c r="K13" i="1"/>
  <c r="P13" i="1"/>
  <c r="Q13" i="1"/>
  <c r="S13" i="1"/>
  <c r="AA13" i="1"/>
  <c r="AE13" i="1"/>
  <c r="AK13" i="1"/>
  <c r="AO13" i="1"/>
  <c r="AN13" i="1" s="1"/>
  <c r="G14" i="1"/>
  <c r="K14" i="1"/>
  <c r="P14" i="1"/>
  <c r="Q14" i="1"/>
  <c r="S14" i="1"/>
  <c r="AA14" i="1"/>
  <c r="AE14" i="1"/>
  <c r="AD14" i="1" s="1"/>
  <c r="AK14" i="1"/>
  <c r="AO14" i="1"/>
  <c r="G15" i="1"/>
  <c r="K15" i="1"/>
  <c r="J15" i="1" s="1"/>
  <c r="P15" i="1"/>
  <c r="Q15" i="1"/>
  <c r="AA15" i="1"/>
  <c r="AE15" i="1"/>
  <c r="AK15" i="1"/>
  <c r="AO15" i="1"/>
  <c r="AN15" i="1" s="1"/>
  <c r="G16" i="1"/>
  <c r="K16" i="1"/>
  <c r="J16" i="1" s="1"/>
  <c r="P16" i="1"/>
  <c r="Q16" i="1"/>
  <c r="AA16" i="1"/>
  <c r="AE16" i="1"/>
  <c r="AK16" i="1"/>
  <c r="AO16" i="1"/>
  <c r="G17" i="1"/>
  <c r="K17" i="1"/>
  <c r="J17" i="1" s="1"/>
  <c r="P17" i="1"/>
  <c r="Q17" i="1"/>
  <c r="R17" i="1"/>
  <c r="AA17" i="1"/>
  <c r="AE17" i="1"/>
  <c r="AK17" i="1"/>
  <c r="AO17" i="1"/>
  <c r="AN17" i="1" s="1"/>
  <c r="G18" i="1"/>
  <c r="K18" i="1"/>
  <c r="J18" i="1" s="1"/>
  <c r="P18" i="1"/>
  <c r="Q18" i="1"/>
  <c r="AA18" i="1"/>
  <c r="AE18" i="1"/>
  <c r="AD18" i="1" s="1"/>
  <c r="AK18" i="1"/>
  <c r="AO18" i="1"/>
  <c r="G19" i="1"/>
  <c r="K19" i="1"/>
  <c r="P19" i="1"/>
  <c r="Q19" i="1"/>
  <c r="AA19" i="1"/>
  <c r="AE19" i="1"/>
  <c r="AK19" i="1"/>
  <c r="AO19" i="1"/>
  <c r="G20" i="1"/>
  <c r="K20" i="1"/>
  <c r="J20" i="1" s="1"/>
  <c r="P20" i="1"/>
  <c r="Q20" i="1"/>
  <c r="R20" i="1"/>
  <c r="AA20" i="1"/>
  <c r="AE20" i="1"/>
  <c r="AD20" i="1" s="1"/>
  <c r="AK20" i="1"/>
  <c r="AO20" i="1"/>
  <c r="AN20" i="1" s="1"/>
  <c r="G21" i="1"/>
  <c r="K21" i="1"/>
  <c r="P21" i="1"/>
  <c r="Q21" i="1"/>
  <c r="AA21" i="1"/>
  <c r="AE21" i="1"/>
  <c r="AD21" i="1" s="1"/>
  <c r="AK21" i="1"/>
  <c r="AO21" i="1"/>
  <c r="AN21" i="1" s="1"/>
  <c r="G22" i="1"/>
  <c r="K22" i="1"/>
  <c r="P22" i="1"/>
  <c r="Q22" i="1"/>
  <c r="S22" i="1"/>
  <c r="AA22" i="1"/>
  <c r="AE22" i="1"/>
  <c r="AD22" i="1" s="1"/>
  <c r="AK22" i="1"/>
  <c r="AO22" i="1"/>
  <c r="G23" i="1"/>
  <c r="K23" i="1"/>
  <c r="P23" i="1"/>
  <c r="Q23" i="1"/>
  <c r="AA23" i="1"/>
  <c r="AE23" i="1"/>
  <c r="AD23" i="1" s="1"/>
  <c r="AK23" i="1"/>
  <c r="AO23" i="1"/>
  <c r="G24" i="1"/>
  <c r="K24" i="1"/>
  <c r="J24" i="1" s="1"/>
  <c r="P24" i="1"/>
  <c r="Q24" i="1"/>
  <c r="R24" i="1"/>
  <c r="AA24" i="1"/>
  <c r="AE24" i="1"/>
  <c r="AK24" i="1"/>
  <c r="AO24" i="1"/>
  <c r="G25" i="1"/>
  <c r="K25" i="1"/>
  <c r="J25" i="1" s="1"/>
  <c r="P25" i="1"/>
  <c r="Q25" i="1"/>
  <c r="R25" i="1"/>
  <c r="AA25" i="1"/>
  <c r="AE25" i="1"/>
  <c r="AK25" i="1"/>
  <c r="AO25" i="1"/>
  <c r="AN25" i="1" s="1"/>
  <c r="G26" i="1"/>
  <c r="K26" i="1"/>
  <c r="J26" i="1" s="1"/>
  <c r="P26" i="1"/>
  <c r="Q26" i="1"/>
  <c r="AA26" i="1"/>
  <c r="AE26" i="1"/>
  <c r="AD26" i="1" s="1"/>
  <c r="AK26" i="1"/>
  <c r="AO26" i="1"/>
  <c r="G27" i="1"/>
  <c r="K27" i="1"/>
  <c r="P27" i="1"/>
  <c r="Q27" i="1"/>
  <c r="AA27" i="1"/>
  <c r="AE27" i="1"/>
  <c r="AD27" i="1" s="1"/>
  <c r="AK27" i="1"/>
  <c r="AO27" i="1"/>
  <c r="G28" i="1"/>
  <c r="K28" i="1"/>
  <c r="J28" i="1" s="1"/>
  <c r="P28" i="1"/>
  <c r="Q28" i="1"/>
  <c r="AA28" i="1"/>
  <c r="AE28" i="1"/>
  <c r="AK28" i="1"/>
  <c r="AO28" i="1"/>
  <c r="G29" i="1"/>
  <c r="K29" i="1"/>
  <c r="J29" i="1" s="1"/>
  <c r="P29" i="1"/>
  <c r="Q29" i="1"/>
  <c r="AA29" i="1"/>
  <c r="AE29" i="1"/>
  <c r="AD29" i="1" s="1"/>
  <c r="AK29" i="1"/>
  <c r="AO29" i="1"/>
  <c r="AN29" i="1" s="1"/>
  <c r="G30" i="1"/>
  <c r="K30" i="1"/>
  <c r="R30" i="1"/>
  <c r="AA30" i="1"/>
  <c r="AE30" i="1"/>
  <c r="AD30" i="1" s="1"/>
  <c r="AK30" i="1"/>
  <c r="AO30" i="1"/>
  <c r="AN30" i="1" s="1"/>
  <c r="G32" i="1"/>
  <c r="K32" i="1"/>
  <c r="J32" i="1" s="1"/>
  <c r="P32" i="1"/>
  <c r="Q32" i="1"/>
  <c r="AA32" i="1"/>
  <c r="AE32" i="1"/>
  <c r="AD32" i="1" s="1"/>
  <c r="AK32" i="1"/>
  <c r="AO32" i="1"/>
  <c r="G33" i="1"/>
  <c r="K33" i="1"/>
  <c r="P33" i="1"/>
  <c r="Q33" i="1"/>
  <c r="S33" i="1"/>
  <c r="AA33" i="1"/>
  <c r="AE33" i="1"/>
  <c r="AK33" i="1"/>
  <c r="AO33" i="1"/>
  <c r="AN33" i="1" s="1"/>
  <c r="G34" i="1"/>
  <c r="K34" i="1"/>
  <c r="P34" i="1"/>
  <c r="Q34" i="1"/>
  <c r="R34" i="1"/>
  <c r="AA34" i="1"/>
  <c r="AE34" i="1"/>
  <c r="AD34" i="1" s="1"/>
  <c r="AK34" i="1"/>
  <c r="AO34" i="1"/>
  <c r="AN34" i="1" s="1"/>
  <c r="G35" i="1"/>
  <c r="K35" i="1"/>
  <c r="P35" i="1"/>
  <c r="Q35" i="1"/>
  <c r="AA35" i="1"/>
  <c r="AE35" i="1"/>
  <c r="AK35" i="1"/>
  <c r="AO35" i="1"/>
  <c r="G36" i="1"/>
  <c r="K36" i="1"/>
  <c r="J36" i="1" s="1"/>
  <c r="P36" i="1"/>
  <c r="Q36" i="1"/>
  <c r="AA36" i="1"/>
  <c r="AE36" i="1"/>
  <c r="AK36" i="1"/>
  <c r="AO36" i="1"/>
  <c r="G37" i="1"/>
  <c r="K37" i="1"/>
  <c r="P37" i="1"/>
  <c r="Q37" i="1"/>
  <c r="S37" i="1"/>
  <c r="AA37" i="1"/>
  <c r="AE37" i="1"/>
  <c r="AK37" i="1"/>
  <c r="AO37" i="1"/>
  <c r="AN37" i="1" s="1"/>
  <c r="G38" i="1"/>
  <c r="K38" i="1"/>
  <c r="P38" i="1"/>
  <c r="Q38" i="1"/>
  <c r="S38" i="1"/>
  <c r="AA38" i="1"/>
  <c r="AE38" i="1"/>
  <c r="AD38" i="1" s="1"/>
  <c r="AK38" i="1"/>
  <c r="AO38" i="1"/>
  <c r="G42" i="1"/>
  <c r="K42" i="1"/>
  <c r="P42" i="1"/>
  <c r="Q42" i="1"/>
  <c r="S42" i="1"/>
  <c r="AA42" i="1"/>
  <c r="AE42" i="1"/>
  <c r="AK42" i="1"/>
  <c r="AO42" i="1"/>
  <c r="G43" i="1"/>
  <c r="K43" i="1"/>
  <c r="P43" i="1"/>
  <c r="Q43" i="1"/>
  <c r="R43" i="1"/>
  <c r="AA43" i="1"/>
  <c r="AE43" i="1"/>
  <c r="AK43" i="1"/>
  <c r="AO43" i="1"/>
  <c r="AN43" i="1" s="1"/>
  <c r="G44" i="1"/>
  <c r="K44" i="1"/>
  <c r="P44" i="1"/>
  <c r="Q44" i="1"/>
  <c r="S44" i="1"/>
  <c r="AA44" i="1"/>
  <c r="AE44" i="1"/>
  <c r="AK44" i="1"/>
  <c r="AO44" i="1"/>
  <c r="G45" i="1"/>
  <c r="K45" i="1"/>
  <c r="P45" i="1"/>
  <c r="Q45" i="1"/>
  <c r="S45" i="1"/>
  <c r="AA45" i="1"/>
  <c r="AE45" i="1"/>
  <c r="AK45" i="1"/>
  <c r="AO45" i="1"/>
  <c r="G46" i="1"/>
  <c r="K46" i="1"/>
  <c r="P46" i="1"/>
  <c r="Q46" i="1"/>
  <c r="R46" i="1"/>
  <c r="AA46" i="1"/>
  <c r="AE46" i="1"/>
  <c r="AK46" i="1"/>
  <c r="AO46" i="1"/>
  <c r="G47" i="1"/>
  <c r="K47" i="1"/>
  <c r="J47" i="1" s="1"/>
  <c r="P47" i="1"/>
  <c r="Q47" i="1"/>
  <c r="R47" i="1"/>
  <c r="AA47" i="1"/>
  <c r="AE47" i="1"/>
  <c r="AK47" i="1"/>
  <c r="AO47" i="1"/>
  <c r="G48" i="1"/>
  <c r="K48" i="1"/>
  <c r="P48" i="1"/>
  <c r="Q48" i="1"/>
  <c r="R48" i="1"/>
  <c r="AA48" i="1"/>
  <c r="AE48" i="1"/>
  <c r="AK48" i="1"/>
  <c r="AO48" i="1"/>
  <c r="G49" i="1"/>
  <c r="K49" i="1"/>
  <c r="P49" i="1"/>
  <c r="Q49" i="1"/>
  <c r="S49" i="1"/>
  <c r="AA49" i="1"/>
  <c r="AE49" i="1"/>
  <c r="AK49" i="1"/>
  <c r="AO49" i="1"/>
  <c r="G50" i="1"/>
  <c r="K50" i="1"/>
  <c r="P50" i="1"/>
  <c r="Q50" i="1"/>
  <c r="S50" i="1"/>
  <c r="AA50" i="1"/>
  <c r="AE50" i="1"/>
  <c r="AK50" i="1"/>
  <c r="AO50" i="1"/>
  <c r="G51" i="1"/>
  <c r="K51" i="1"/>
  <c r="P51" i="1"/>
  <c r="Q51" i="1"/>
  <c r="R51" i="1"/>
  <c r="AA51" i="1"/>
  <c r="AE51" i="1"/>
  <c r="AK51" i="1"/>
  <c r="AO51" i="1"/>
  <c r="G52" i="1"/>
  <c r="K52" i="1"/>
  <c r="P52" i="1"/>
  <c r="Q52" i="1"/>
  <c r="S52" i="1"/>
  <c r="AA52" i="1"/>
  <c r="AE52" i="1"/>
  <c r="AK52" i="1"/>
  <c r="AO52" i="1"/>
  <c r="G53" i="1"/>
  <c r="K53" i="1"/>
  <c r="P53" i="1"/>
  <c r="Q53" i="1"/>
  <c r="R53" i="1"/>
  <c r="AA53" i="1"/>
  <c r="AE53" i="1"/>
  <c r="AK53" i="1"/>
  <c r="AO53" i="1"/>
  <c r="G54" i="1"/>
  <c r="K54" i="1"/>
  <c r="P54" i="1"/>
  <c r="Q54" i="1"/>
  <c r="S54" i="1"/>
  <c r="AA54" i="1"/>
  <c r="AE54" i="1"/>
  <c r="AK54" i="1"/>
  <c r="AO54" i="1"/>
  <c r="G55" i="1"/>
  <c r="K55" i="1"/>
  <c r="P55" i="1"/>
  <c r="Q55" i="1"/>
  <c r="S55" i="1"/>
  <c r="AA55" i="1"/>
  <c r="AE55" i="1"/>
  <c r="AK55" i="1"/>
  <c r="AO55" i="1"/>
  <c r="G56" i="1"/>
  <c r="K56" i="1"/>
  <c r="P56" i="1"/>
  <c r="Q56" i="1"/>
  <c r="S56" i="1"/>
  <c r="AA56" i="1"/>
  <c r="AE56" i="1"/>
  <c r="AK56" i="1"/>
  <c r="AO56" i="1"/>
  <c r="G57" i="1"/>
  <c r="K57" i="1"/>
  <c r="P57" i="1"/>
  <c r="Q57" i="1"/>
  <c r="S57" i="1"/>
  <c r="AA57" i="1"/>
  <c r="AE57" i="1"/>
  <c r="AK57" i="1"/>
  <c r="AO57" i="1"/>
  <c r="G31" i="1"/>
  <c r="K31" i="1"/>
  <c r="P31" i="1"/>
  <c r="Q31" i="1"/>
  <c r="R31" i="1"/>
  <c r="AA31" i="1"/>
  <c r="AE31" i="1"/>
  <c r="AK31" i="1"/>
  <c r="AO31" i="1"/>
  <c r="I31" i="1" l="1"/>
  <c r="J31" i="1"/>
  <c r="H57" i="1"/>
  <c r="J57" i="1"/>
  <c r="H56" i="1"/>
  <c r="J56" i="1"/>
  <c r="H55" i="1"/>
  <c r="J55" i="1"/>
  <c r="H54" i="1"/>
  <c r="J54" i="1"/>
  <c r="I53" i="1"/>
  <c r="J53" i="1"/>
  <c r="I52" i="1"/>
  <c r="J52" i="1"/>
  <c r="H51" i="1"/>
  <c r="J51" i="1"/>
  <c r="H50" i="1"/>
  <c r="J50" i="1"/>
  <c r="H49" i="1"/>
  <c r="J49" i="1"/>
  <c r="I48" i="1"/>
  <c r="J48" i="1"/>
  <c r="I46" i="1"/>
  <c r="J46" i="1"/>
  <c r="I45" i="1"/>
  <c r="J45" i="1"/>
  <c r="H44" i="1"/>
  <c r="J44" i="1"/>
  <c r="H43" i="1"/>
  <c r="J43" i="1"/>
  <c r="I42" i="1"/>
  <c r="J42" i="1"/>
  <c r="I38" i="1"/>
  <c r="J38" i="1"/>
  <c r="H37" i="1"/>
  <c r="J37" i="1"/>
  <c r="AB33" i="1"/>
  <c r="AD33" i="1"/>
  <c r="AB28" i="1"/>
  <c r="AD28" i="1"/>
  <c r="AL27" i="1"/>
  <c r="AN27" i="1"/>
  <c r="I27" i="1"/>
  <c r="J27" i="1"/>
  <c r="AM19" i="1"/>
  <c r="AN19" i="1"/>
  <c r="I19" i="1"/>
  <c r="J19" i="1"/>
  <c r="AB15" i="1"/>
  <c r="AD15" i="1"/>
  <c r="AL14" i="1"/>
  <c r="AN14" i="1"/>
  <c r="AM12" i="1"/>
  <c r="AN12" i="1"/>
  <c r="AB35" i="1"/>
  <c r="AD35" i="1"/>
  <c r="AM32" i="1"/>
  <c r="AN32" i="1"/>
  <c r="AM28" i="1"/>
  <c r="AN28" i="1"/>
  <c r="AC25" i="1"/>
  <c r="AD25" i="1"/>
  <c r="AB24" i="1"/>
  <c r="AD24" i="1"/>
  <c r="AL22" i="1"/>
  <c r="AN22" i="1"/>
  <c r="H21" i="1"/>
  <c r="J21" i="1"/>
  <c r="AC17" i="1"/>
  <c r="AD17" i="1"/>
  <c r="AB16" i="1"/>
  <c r="AD16" i="1"/>
  <c r="I14" i="1"/>
  <c r="J14" i="1"/>
  <c r="H13" i="1"/>
  <c r="J13" i="1"/>
  <c r="AC9" i="1"/>
  <c r="AD9" i="1"/>
  <c r="AB8" i="1"/>
  <c r="AD8" i="1"/>
  <c r="AB7" i="1"/>
  <c r="AD7" i="1"/>
  <c r="AB31" i="1"/>
  <c r="AD31" i="1"/>
  <c r="AB57" i="1"/>
  <c r="AD57" i="1"/>
  <c r="AC56" i="1"/>
  <c r="AD56" i="1"/>
  <c r="AC55" i="1"/>
  <c r="AD55" i="1"/>
  <c r="AB54" i="1"/>
  <c r="AD54" i="1"/>
  <c r="AB53" i="1"/>
  <c r="AD53" i="1"/>
  <c r="AB52" i="1"/>
  <c r="AD52" i="1"/>
  <c r="AC51" i="1"/>
  <c r="AD51" i="1"/>
  <c r="AC50" i="1"/>
  <c r="AD50" i="1"/>
  <c r="AB49" i="1"/>
  <c r="AD49" i="1"/>
  <c r="AC48" i="1"/>
  <c r="AD48" i="1"/>
  <c r="AC47" i="1"/>
  <c r="AD47" i="1"/>
  <c r="AB46" i="1"/>
  <c r="AD46" i="1"/>
  <c r="AB45" i="1"/>
  <c r="AD45" i="1"/>
  <c r="AC44" i="1"/>
  <c r="AD44" i="1"/>
  <c r="AC43" i="1"/>
  <c r="AD43" i="1"/>
  <c r="AB42" i="1"/>
  <c r="AD42" i="1"/>
  <c r="AC37" i="1"/>
  <c r="AD37" i="1"/>
  <c r="AC36" i="1"/>
  <c r="AD36" i="1"/>
  <c r="AM35" i="1"/>
  <c r="AN35" i="1"/>
  <c r="I35" i="1"/>
  <c r="J35" i="1"/>
  <c r="I34" i="1"/>
  <c r="J34" i="1"/>
  <c r="I33" i="1"/>
  <c r="J33" i="1"/>
  <c r="AM24" i="1"/>
  <c r="AN24" i="1"/>
  <c r="AL23" i="1"/>
  <c r="AN23" i="1"/>
  <c r="I23" i="1"/>
  <c r="J23" i="1"/>
  <c r="I22" i="1"/>
  <c r="J22" i="1"/>
  <c r="AM16" i="1"/>
  <c r="AN16" i="1"/>
  <c r="AL10" i="1"/>
  <c r="AN10" i="1"/>
  <c r="AL8" i="1"/>
  <c r="AN8" i="1"/>
  <c r="AL7" i="1"/>
  <c r="AN7" i="1"/>
  <c r="AL31" i="1"/>
  <c r="AN31" i="1"/>
  <c r="AL57" i="1"/>
  <c r="AN57" i="1"/>
  <c r="AL56" i="1"/>
  <c r="AN56" i="1"/>
  <c r="AL55" i="1"/>
  <c r="AN55" i="1"/>
  <c r="AM54" i="1"/>
  <c r="AN54" i="1"/>
  <c r="AM53" i="1"/>
  <c r="AN53" i="1"/>
  <c r="AL52" i="1"/>
  <c r="AN52" i="1"/>
  <c r="AL51" i="1"/>
  <c r="AN51" i="1"/>
  <c r="AM50" i="1"/>
  <c r="AN50" i="1"/>
  <c r="AL49" i="1"/>
  <c r="AN49" i="1"/>
  <c r="AL48" i="1"/>
  <c r="AN48" i="1"/>
  <c r="AM47" i="1"/>
  <c r="AN47" i="1"/>
  <c r="AM46" i="1"/>
  <c r="AN46" i="1"/>
  <c r="AL45" i="1"/>
  <c r="AN45" i="1"/>
  <c r="AL44" i="1"/>
  <c r="AN44" i="1"/>
  <c r="AM42" i="1"/>
  <c r="AN42" i="1"/>
  <c r="AL38" i="1"/>
  <c r="AN38" i="1"/>
  <c r="AM36" i="1"/>
  <c r="AN36" i="1"/>
  <c r="H30" i="1"/>
  <c r="J30" i="1"/>
  <c r="AL26" i="1"/>
  <c r="AN26" i="1"/>
  <c r="AB19" i="1"/>
  <c r="AD19" i="1"/>
  <c r="AL18" i="1"/>
  <c r="AN18" i="1"/>
  <c r="AC13" i="1"/>
  <c r="AD13" i="1"/>
  <c r="AB12" i="1"/>
  <c r="AD12" i="1"/>
  <c r="AL11" i="1"/>
  <c r="AN11" i="1"/>
  <c r="I11" i="1"/>
  <c r="J11" i="1"/>
  <c r="H10" i="1"/>
  <c r="J10" i="1"/>
  <c r="H9" i="1"/>
  <c r="J9" i="1"/>
  <c r="I8" i="1"/>
  <c r="J8" i="1"/>
  <c r="H7" i="1"/>
  <c r="J7" i="1"/>
  <c r="I57" i="1"/>
  <c r="AM8" i="1"/>
  <c r="AB50" i="1"/>
  <c r="AM11" i="1"/>
  <c r="H48" i="1"/>
  <c r="AM23" i="1"/>
  <c r="AB36" i="1"/>
  <c r="AL35" i="1"/>
  <c r="H45" i="1"/>
  <c r="AM27" i="1"/>
  <c r="AM31" i="1"/>
  <c r="I56" i="1"/>
  <c r="H31" i="1"/>
  <c r="AL19" i="1"/>
  <c r="AL54" i="1"/>
  <c r="AM51" i="1"/>
  <c r="AM14" i="1"/>
  <c r="AL12" i="1"/>
  <c r="AL46" i="1"/>
  <c r="AL53" i="1"/>
  <c r="AM48" i="1"/>
  <c r="AM45" i="1"/>
  <c r="AL28" i="1"/>
  <c r="AM22" i="1"/>
  <c r="AL36" i="1"/>
  <c r="AL24" i="1"/>
  <c r="AL16" i="1"/>
  <c r="AM10" i="1"/>
  <c r="AB48" i="1"/>
  <c r="AC33" i="1"/>
  <c r="AC12" i="1"/>
  <c r="AC52" i="1"/>
  <c r="AC46" i="1"/>
  <c r="AC42" i="1"/>
  <c r="AC28" i="1"/>
  <c r="AC24" i="1"/>
  <c r="AC16" i="1"/>
  <c r="AC54" i="1"/>
  <c r="AB47" i="1"/>
  <c r="AB37" i="1"/>
  <c r="AC19" i="1"/>
  <c r="AB56" i="1"/>
  <c r="AB51" i="1"/>
  <c r="AB25" i="1"/>
  <c r="AB17" i="1"/>
  <c r="R33" i="1"/>
  <c r="R8" i="1"/>
  <c r="R13" i="1"/>
  <c r="R55" i="1"/>
  <c r="R38" i="1"/>
  <c r="R10" i="1"/>
  <c r="R56" i="1"/>
  <c r="S24" i="1"/>
  <c r="R7" i="1"/>
  <c r="R44" i="1"/>
  <c r="R37" i="1"/>
  <c r="S51" i="1"/>
  <c r="S48" i="1"/>
  <c r="S34" i="1"/>
  <c r="S25" i="1"/>
  <c r="R9" i="1"/>
  <c r="R52" i="1"/>
  <c r="R42" i="1"/>
  <c r="S17" i="1"/>
  <c r="R14" i="1"/>
  <c r="I49" i="1"/>
  <c r="H23" i="1"/>
  <c r="I10" i="1"/>
  <c r="I7" i="1"/>
  <c r="H14" i="1"/>
  <c r="H52" i="1"/>
  <c r="I50" i="1"/>
  <c r="H38" i="1"/>
  <c r="H35" i="1"/>
  <c r="H22" i="1"/>
  <c r="H8" i="1"/>
  <c r="H42" i="1"/>
  <c r="I30" i="1"/>
  <c r="I13" i="1"/>
  <c r="H11" i="1"/>
  <c r="H27" i="1"/>
  <c r="I9" i="1"/>
  <c r="H47" i="1"/>
  <c r="I47" i="1"/>
  <c r="R57" i="1"/>
  <c r="R54" i="1"/>
  <c r="R50" i="1"/>
  <c r="AL34" i="1"/>
  <c r="AM34" i="1"/>
  <c r="I32" i="1"/>
  <c r="H32" i="1"/>
  <c r="AM30" i="1"/>
  <c r="AL30" i="1"/>
  <c r="S26" i="1"/>
  <c r="R26" i="1"/>
  <c r="AM20" i="1"/>
  <c r="AL20" i="1"/>
  <c r="I18" i="1"/>
  <c r="H18" i="1"/>
  <c r="S53" i="1"/>
  <c r="H53" i="1"/>
  <c r="S32" i="1"/>
  <c r="R32" i="1"/>
  <c r="S21" i="1"/>
  <c r="R21" i="1"/>
  <c r="S18" i="1"/>
  <c r="R18" i="1"/>
  <c r="AM15" i="1"/>
  <c r="AL15" i="1"/>
  <c r="R12" i="1"/>
  <c r="S12" i="1"/>
  <c r="R36" i="1"/>
  <c r="S36" i="1"/>
  <c r="S29" i="1"/>
  <c r="R29" i="1"/>
  <c r="H25" i="1"/>
  <c r="I25" i="1"/>
  <c r="AC21" i="1"/>
  <c r="AB21" i="1"/>
  <c r="I15" i="1"/>
  <c r="H15" i="1"/>
  <c r="AC31" i="1"/>
  <c r="I44" i="1"/>
  <c r="AM43" i="1"/>
  <c r="AL43" i="1"/>
  <c r="AB43" i="1"/>
  <c r="AL42" i="1"/>
  <c r="H34" i="1"/>
  <c r="AL32" i="1"/>
  <c r="AC30" i="1"/>
  <c r="AB30" i="1"/>
  <c r="AC29" i="1"/>
  <c r="AB29" i="1"/>
  <c r="AB27" i="1"/>
  <c r="AC27" i="1"/>
  <c r="I26" i="1"/>
  <c r="H26" i="1"/>
  <c r="AC20" i="1"/>
  <c r="AB20" i="1"/>
  <c r="H17" i="1"/>
  <c r="I17" i="1"/>
  <c r="R16" i="1"/>
  <c r="S16" i="1"/>
  <c r="AB11" i="1"/>
  <c r="AC11" i="1"/>
  <c r="S30" i="1"/>
  <c r="AM26" i="1"/>
  <c r="R22" i="1"/>
  <c r="I21" i="1"/>
  <c r="S20" i="1"/>
  <c r="H19" i="1"/>
  <c r="AM18" i="1"/>
  <c r="AC15" i="1"/>
  <c r="AB13" i="1"/>
  <c r="AB9" i="1"/>
  <c r="H28" i="1"/>
  <c r="I28" i="1"/>
  <c r="AB55" i="1"/>
  <c r="I51" i="1"/>
  <c r="AM49" i="1"/>
  <c r="AL47" i="1"/>
  <c r="S46" i="1"/>
  <c r="H46" i="1"/>
  <c r="AC45" i="1"/>
  <c r="R45" i="1"/>
  <c r="S43" i="1"/>
  <c r="AM38" i="1"/>
  <c r="AC35" i="1"/>
  <c r="R28" i="1"/>
  <c r="S28" i="1"/>
  <c r="R23" i="1"/>
  <c r="S23" i="1"/>
  <c r="AL21" i="1"/>
  <c r="AM21" i="1"/>
  <c r="H20" i="1"/>
  <c r="I20" i="1"/>
  <c r="AL17" i="1"/>
  <c r="AM17" i="1"/>
  <c r="H16" i="1"/>
  <c r="I16" i="1"/>
  <c r="AB10" i="1"/>
  <c r="AC10" i="1"/>
  <c r="AB14" i="1"/>
  <c r="AC14" i="1"/>
  <c r="S31" i="1"/>
  <c r="AM57" i="1"/>
  <c r="AM55" i="1"/>
  <c r="I54" i="1"/>
  <c r="AC57" i="1"/>
  <c r="AM56" i="1"/>
  <c r="I55" i="1"/>
  <c r="AC53" i="1"/>
  <c r="AM52" i="1"/>
  <c r="AL50" i="1"/>
  <c r="AC49" i="1"/>
  <c r="R49" i="1"/>
  <c r="S47" i="1"/>
  <c r="AM44" i="1"/>
  <c r="AB44" i="1"/>
  <c r="I43" i="1"/>
  <c r="I37" i="1"/>
  <c r="H36" i="1"/>
  <c r="I36" i="1"/>
  <c r="H33" i="1"/>
  <c r="AL29" i="1"/>
  <c r="AM29" i="1"/>
  <c r="H29" i="1"/>
  <c r="I29" i="1"/>
  <c r="AB23" i="1"/>
  <c r="AC23" i="1"/>
  <c r="R11" i="1"/>
  <c r="S11" i="1"/>
  <c r="AB38" i="1"/>
  <c r="AC38" i="1"/>
  <c r="AL37" i="1"/>
  <c r="AM37" i="1"/>
  <c r="R35" i="1"/>
  <c r="S35" i="1"/>
  <c r="AL33" i="1"/>
  <c r="AM33" i="1"/>
  <c r="AB32" i="1"/>
  <c r="AC32" i="1"/>
  <c r="AB34" i="1"/>
  <c r="AC34" i="1"/>
  <c r="AB26" i="1"/>
  <c r="AC26" i="1"/>
  <c r="AB22" i="1"/>
  <c r="AC22" i="1"/>
  <c r="R19" i="1"/>
  <c r="S19" i="1"/>
  <c r="AB18" i="1"/>
  <c r="AC18" i="1"/>
  <c r="R15" i="1"/>
  <c r="S15" i="1"/>
  <c r="R27" i="1"/>
  <c r="S27" i="1"/>
  <c r="AL25" i="1"/>
  <c r="AM25" i="1"/>
  <c r="H24" i="1"/>
  <c r="I24" i="1"/>
  <c r="AL13" i="1"/>
  <c r="AM13" i="1"/>
  <c r="H12" i="1"/>
  <c r="I12" i="1"/>
  <c r="AL9" i="1"/>
  <c r="AM9" i="1"/>
  <c r="AC8" i="1"/>
  <c r="AM7" i="1"/>
  <c r="AC7" i="1"/>
  <c r="AF59" i="1" l="1"/>
  <c r="AG59" i="1"/>
  <c r="AH59" i="1"/>
  <c r="AI59" i="1"/>
  <c r="AK59" i="1" l="1"/>
  <c r="AJ59" i="1"/>
  <c r="N59" i="1"/>
  <c r="O59" i="1"/>
  <c r="D59" i="1"/>
  <c r="E59" i="1"/>
  <c r="B59" i="1"/>
  <c r="C59" i="1"/>
  <c r="L59" i="1"/>
  <c r="M59" i="1"/>
  <c r="V59" i="1"/>
  <c r="W59" i="1"/>
  <c r="X59" i="1"/>
  <c r="Y59" i="1"/>
  <c r="T59" i="1" l="1"/>
  <c r="AP59" i="1"/>
  <c r="AS59" i="1"/>
  <c r="AR59" i="1"/>
  <c r="AQ59" i="1"/>
  <c r="AO59" i="1"/>
  <c r="AN59" i="1" s="1"/>
  <c r="G59" i="1"/>
  <c r="F59" i="1"/>
  <c r="Z59" i="1"/>
  <c r="P59" i="1"/>
  <c r="Q59" i="1"/>
  <c r="AA59" i="1"/>
  <c r="K59" i="1"/>
  <c r="J59" i="1" s="1"/>
  <c r="AE59" i="1"/>
  <c r="AD59" i="1" s="1"/>
  <c r="AT59" i="1" l="1"/>
  <c r="AU59" i="1"/>
  <c r="AY59" i="1"/>
  <c r="AX59" i="1" s="1"/>
  <c r="AM59" i="1"/>
  <c r="AL59" i="1"/>
  <c r="I59" i="1"/>
  <c r="H59" i="1"/>
  <c r="AC59" i="1"/>
  <c r="AB59" i="1"/>
  <c r="R59" i="1"/>
  <c r="S59" i="1"/>
  <c r="AW59" i="1" l="1"/>
  <c r="AV59" i="1"/>
</calcChain>
</file>

<file path=xl/sharedStrings.xml><?xml version="1.0" encoding="utf-8"?>
<sst xmlns="http://schemas.openxmlformats.org/spreadsheetml/2006/main" count="205" uniqueCount="66">
  <si>
    <t>AUGUSTANA COLLEGE</t>
  </si>
  <si>
    <t>AURORA UNIVERSITY</t>
  </si>
  <si>
    <t>BRADLEY UNIVERSITY</t>
  </si>
  <si>
    <t>CHICAGO STATE UNIVERSITY</t>
  </si>
  <si>
    <t>COLLEGE OF SAINT FRANCIS</t>
  </si>
  <si>
    <t>DEPAUL UNIVERSITY</t>
  </si>
  <si>
    <t>DEVRY INSTITUTE OF TECHNOLOGY</t>
  </si>
  <si>
    <t>DOMINICAN UNIVERSITY</t>
  </si>
  <si>
    <t>EASTERN ILLINOIS UNIVERSITY</t>
  </si>
  <si>
    <t>ELMHURST COLLEGE</t>
  </si>
  <si>
    <t>GOVERNORS STATE UNIVERSITY</t>
  </si>
  <si>
    <t>ILLINOIS BENEDICTINE COLLEGE</t>
  </si>
  <si>
    <t>ILLINOIS COLLEGE</t>
  </si>
  <si>
    <t>ILLINOIS STATE UNIVERSITY</t>
  </si>
  <si>
    <t>ILLINOIS WESLEYAN UNIVERSITY</t>
  </si>
  <si>
    <t>JUDSON COLLEGE</t>
  </si>
  <si>
    <t>LAKE FOREST COLLEGE</t>
  </si>
  <si>
    <t>LEWIS UNIVERSITY</t>
  </si>
  <si>
    <t>LOYOLA UNIVERSITY OF CHICAGO</t>
  </si>
  <si>
    <t>MCKENDREE COLLEGE</t>
  </si>
  <si>
    <t>MILLIKIN UNIVERSITY</t>
  </si>
  <si>
    <t>NORTH CENTRAL COLLEGE</t>
  </si>
  <si>
    <t>NORTH PARK UNIVERSITY</t>
  </si>
  <si>
    <t>NORTHEASTERN ILLINOIS UNIVERSITY</t>
  </si>
  <si>
    <t>NORTHERN ILLINOIS UNIVERSITY</t>
  </si>
  <si>
    <t>NORTHWESTERN UNIVERSITY</t>
  </si>
  <si>
    <t>OLIVET NAZARENE UNIVERSITY</t>
  </si>
  <si>
    <t>QUINCY COLLEGE</t>
  </si>
  <si>
    <t>ROBERT MORRIS COLLEGE</t>
  </si>
  <si>
    <t>ROCKFORD COLLEGE</t>
  </si>
  <si>
    <t>ROOSEVELT UNIVERSITY</t>
  </si>
  <si>
    <t>SANGAMON STATE UNIVERSITY</t>
  </si>
  <si>
    <t>SIU-CARBONDALE</t>
  </si>
  <si>
    <t>SIU-EDWARDSVILLE</t>
  </si>
  <si>
    <t>TRINITY CHRISTIAN COLLEGE</t>
  </si>
  <si>
    <t>TRINITY INTERNATIONAL UNIVERSITY</t>
  </si>
  <si>
    <t>U OF I - CHICAGO</t>
  </si>
  <si>
    <t>UNIVERSITY OF CHICAGO</t>
  </si>
  <si>
    <t>UNIVERSITY OF ILLINOIS SPRINGFIELD</t>
  </si>
  <si>
    <t>UNIVERSITY OF ILLINOIS URBANA CAMPUS</t>
  </si>
  <si>
    <t>WESTERN ILLINOIS UNIVERSITY</t>
  </si>
  <si>
    <t>AUD</t>
  </si>
  <si>
    <t>F</t>
  </si>
  <si>
    <t>P</t>
  </si>
  <si>
    <t>BEC</t>
  </si>
  <si>
    <t>FAR</t>
  </si>
  <si>
    <t>REG</t>
  </si>
  <si>
    <t>AVG</t>
  </si>
  <si>
    <t>Sum</t>
  </si>
  <si>
    <t>Count</t>
  </si>
  <si>
    <t>Total</t>
  </si>
  <si>
    <t>% of Total</t>
  </si>
  <si>
    <t>ALL SECTIONS</t>
  </si>
  <si>
    <t>CONCORDIA UNIVERSITY</t>
  </si>
  <si>
    <t>SAINT XAVIER UNIVERSITY</t>
  </si>
  <si>
    <t>KELLER GRADUATE SCHOOL OF MANAGEMENT/DEVRY UNIV</t>
  </si>
  <si>
    <t>ILLINOIS INSTITUTE OF TECHNOLOGY</t>
  </si>
  <si>
    <t>MACMURRAY COLLEGE</t>
  </si>
  <si>
    <t>*AVG*</t>
  </si>
  <si>
    <r>
      <rPr>
        <b/>
        <sz val="10"/>
        <rFont val="Arial"/>
        <family val="2"/>
      </rPr>
      <t>* AVG *</t>
    </r>
    <r>
      <rPr>
        <sz val="10"/>
        <rFont val="Arial"/>
      </rPr>
      <t xml:space="preserve"> = Average score for both failed and passed sections combined</t>
    </r>
  </si>
  <si>
    <t>BLACKBURN COLLEGE</t>
  </si>
  <si>
    <t>CITY COLLEGE OF CHICAGO-TRUMAN COLLEGE</t>
  </si>
  <si>
    <t>EUREKA COLLEGE</t>
  </si>
  <si>
    <t>MORAINE VALLEY COMMUNITY COLLEGE</t>
  </si>
  <si>
    <t>WHEATON COLLEGE</t>
  </si>
  <si>
    <t>Exam Sections Taken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</si>
</sst>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gray0625">
        <fgColor indexed="8"/>
        <bgColor indexed="29"/>
      </patternFill>
    </fill>
    <fill>
      <patternFill patternType="gray0625">
        <bgColor indexed="42"/>
      </patternFill>
    </fill>
    <fill>
      <patternFill patternType="gray0625">
        <fgColor indexed="8"/>
        <bgColor indexed="42"/>
      </patternFill>
    </fill>
    <fill>
      <patternFill patternType="gray0625">
        <fgColor indexed="8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4">
    <xf numFmtId="0" fontId="0" fillId="0" borderId="0" xfId="0"/>
    <xf numFmtId="1" fontId="0" fillId="0" borderId="0" xfId="0" applyNumberFormat="1"/>
    <xf numFmtId="0" fontId="3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right" wrapText="1"/>
    </xf>
    <xf numFmtId="0" fontId="3" fillId="3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center" wrapText="1"/>
    </xf>
    <xf numFmtId="2" fontId="1" fillId="2" borderId="1" xfId="2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center" wrapText="1"/>
    </xf>
    <xf numFmtId="2" fontId="1" fillId="3" borderId="1" xfId="2" applyNumberFormat="1" applyFont="1" applyFill="1" applyBorder="1" applyAlignment="1">
      <alignment horizontal="right" wrapText="1"/>
    </xf>
    <xf numFmtId="10" fontId="1" fillId="2" borderId="1" xfId="2" applyNumberFormat="1" applyFont="1" applyFill="1" applyBorder="1" applyAlignment="1">
      <alignment horizontal="right" wrapText="1"/>
    </xf>
    <xf numFmtId="10" fontId="1" fillId="3" borderId="1" xfId="2" applyNumberFormat="1" applyFont="1" applyFill="1" applyBorder="1" applyAlignment="1">
      <alignment horizontal="right" wrapText="1"/>
    </xf>
    <xf numFmtId="2" fontId="3" fillId="2" borderId="1" xfId="2" applyNumberFormat="1" applyFont="1" applyFill="1" applyBorder="1" applyAlignment="1">
      <alignment horizontal="right" wrapText="1"/>
    </xf>
    <xf numFmtId="2" fontId="3" fillId="3" borderId="1" xfId="2" applyNumberFormat="1" applyFont="1" applyFill="1" applyBorder="1" applyAlignment="1">
      <alignment horizontal="right" wrapText="1"/>
    </xf>
    <xf numFmtId="10" fontId="3" fillId="2" borderId="1" xfId="2" applyNumberFormat="1" applyFont="1" applyFill="1" applyBorder="1" applyAlignment="1">
      <alignment horizontal="right" wrapText="1"/>
    </xf>
    <xf numFmtId="10" fontId="3" fillId="3" borderId="1" xfId="2" applyNumberFormat="1" applyFont="1" applyFill="1" applyBorder="1" applyAlignment="1">
      <alignment horizontal="right" wrapText="1"/>
    </xf>
    <xf numFmtId="0" fontId="1" fillId="4" borderId="0" xfId="1" applyFill="1" applyBorder="1"/>
    <xf numFmtId="0" fontId="1" fillId="5" borderId="0" xfId="1" applyFill="1" applyBorder="1"/>
    <xf numFmtId="41" fontId="4" fillId="4" borderId="0" xfId="0" applyNumberFormat="1" applyFont="1" applyFill="1" applyBorder="1"/>
    <xf numFmtId="41" fontId="4" fillId="5" borderId="0" xfId="0" applyNumberFormat="1" applyFont="1" applyFill="1" applyBorder="1"/>
    <xf numFmtId="41" fontId="4" fillId="6" borderId="0" xfId="0" applyNumberFormat="1" applyFont="1" applyFill="1" applyBorder="1"/>
    <xf numFmtId="1" fontId="3" fillId="7" borderId="2" xfId="2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right" wrapText="1"/>
    </xf>
    <xf numFmtId="1" fontId="1" fillId="7" borderId="5" xfId="2" applyNumberFormat="1" applyFont="1" applyFill="1" applyBorder="1" applyAlignment="1">
      <alignment horizontal="right" wrapText="1"/>
    </xf>
    <xf numFmtId="0" fontId="1" fillId="5" borderId="6" xfId="1" applyFill="1" applyBorder="1"/>
    <xf numFmtId="41" fontId="4" fillId="5" borderId="6" xfId="0" applyNumberFormat="1" applyFont="1" applyFill="1" applyBorder="1"/>
    <xf numFmtId="41" fontId="4" fillId="6" borderId="7" xfId="0" applyNumberFormat="1" applyFont="1" applyFill="1" applyBorder="1"/>
    <xf numFmtId="0" fontId="3" fillId="2" borderId="8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right" wrapText="1"/>
    </xf>
    <xf numFmtId="0" fontId="7" fillId="9" borderId="10" xfId="1" applyFont="1" applyFill="1" applyBorder="1" applyAlignment="1">
      <alignment horizontal="right"/>
    </xf>
    <xf numFmtId="0" fontId="0" fillId="10" borderId="10" xfId="0" applyFill="1" applyBorder="1" applyAlignment="1"/>
    <xf numFmtId="0" fontId="5" fillId="10" borderId="10" xfId="1" applyFont="1" applyFill="1" applyBorder="1" applyAlignment="1">
      <alignment horizontal="right"/>
    </xf>
    <xf numFmtId="1" fontId="3" fillId="7" borderId="12" xfId="2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right" wrapText="1"/>
    </xf>
    <xf numFmtId="1" fontId="1" fillId="7" borderId="15" xfId="2" applyNumberFormat="1" applyFont="1" applyFill="1" applyBorder="1" applyAlignment="1">
      <alignment horizontal="right" wrapText="1"/>
    </xf>
    <xf numFmtId="0" fontId="1" fillId="5" borderId="16" xfId="1" applyFill="1" applyBorder="1"/>
    <xf numFmtId="41" fontId="4" fillId="5" borderId="16" xfId="0" applyNumberFormat="1" applyFont="1" applyFill="1" applyBorder="1"/>
    <xf numFmtId="41" fontId="4" fillId="6" borderId="17" xfId="0" applyNumberFormat="1" applyFont="1" applyFill="1" applyBorder="1"/>
    <xf numFmtId="1" fontId="1" fillId="7" borderId="20" xfId="2" applyNumberFormat="1" applyFont="1" applyFill="1" applyBorder="1" applyAlignment="1">
      <alignment horizontal="right" wrapText="1"/>
    </xf>
    <xf numFmtId="0" fontId="9" fillId="11" borderId="13" xfId="1" applyFont="1" applyFill="1" applyBorder="1" applyAlignment="1">
      <alignment horizontal="right" wrapText="1"/>
    </xf>
    <xf numFmtId="0" fontId="9" fillId="12" borderId="0" xfId="1" applyFont="1" applyFill="1" applyBorder="1"/>
    <xf numFmtId="0" fontId="9" fillId="11" borderId="1" xfId="1" applyFont="1" applyFill="1" applyBorder="1" applyAlignment="1">
      <alignment horizontal="right" wrapText="1"/>
    </xf>
    <xf numFmtId="2" fontId="9" fillId="11" borderId="1" xfId="2" applyNumberFormat="1" applyFont="1" applyFill="1" applyBorder="1" applyAlignment="1">
      <alignment horizontal="right" wrapText="1"/>
    </xf>
    <xf numFmtId="2" fontId="9" fillId="13" borderId="1" xfId="2" applyNumberFormat="1" applyFont="1" applyFill="1" applyBorder="1" applyAlignment="1">
      <alignment horizontal="right" wrapText="1"/>
    </xf>
    <xf numFmtId="10" fontId="9" fillId="11" borderId="1" xfId="2" applyNumberFormat="1" applyFont="1" applyFill="1" applyBorder="1" applyAlignment="1">
      <alignment horizontal="right" wrapText="1"/>
    </xf>
    <xf numFmtId="10" fontId="9" fillId="13" borderId="1" xfId="2" applyNumberFormat="1" applyFont="1" applyFill="1" applyBorder="1" applyAlignment="1">
      <alignment horizontal="right" wrapText="1"/>
    </xf>
    <xf numFmtId="1" fontId="9" fillId="14" borderId="14" xfId="2" applyNumberFormat="1" applyFont="1" applyFill="1" applyBorder="1" applyAlignment="1">
      <alignment horizontal="right" wrapText="1"/>
    </xf>
    <xf numFmtId="0" fontId="9" fillId="11" borderId="8" xfId="1" applyFont="1" applyFill="1" applyBorder="1" applyAlignment="1">
      <alignment horizontal="right" wrapText="1"/>
    </xf>
    <xf numFmtId="1" fontId="9" fillId="14" borderId="19" xfId="2" applyNumberFormat="1" applyFont="1" applyFill="1" applyBorder="1" applyAlignment="1">
      <alignment horizontal="right" wrapText="1"/>
    </xf>
    <xf numFmtId="0" fontId="9" fillId="11" borderId="3" xfId="1" applyFont="1" applyFill="1" applyBorder="1" applyAlignment="1">
      <alignment horizontal="right" wrapText="1"/>
    </xf>
    <xf numFmtId="1" fontId="9" fillId="14" borderId="4" xfId="2" applyNumberFormat="1" applyFont="1" applyFill="1" applyBorder="1" applyAlignment="1">
      <alignment horizontal="right" wrapText="1"/>
    </xf>
    <xf numFmtId="1" fontId="9" fillId="14" borderId="21" xfId="2" applyNumberFormat="1" applyFont="1" applyFill="1" applyBorder="1" applyAlignment="1">
      <alignment horizontal="right" wrapText="1"/>
    </xf>
    <xf numFmtId="1" fontId="9" fillId="14" borderId="22" xfId="2" applyNumberFormat="1" applyFont="1" applyFill="1" applyBorder="1" applyAlignment="1">
      <alignment horizontal="right" wrapText="1"/>
    </xf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right" wrapText="1"/>
    </xf>
    <xf numFmtId="0" fontId="1" fillId="3" borderId="0" xfId="1" applyFont="1" applyFill="1" applyBorder="1" applyAlignment="1">
      <alignment horizontal="right" wrapText="1"/>
    </xf>
    <xf numFmtId="0" fontId="1" fillId="2" borderId="0" xfId="1" applyFont="1" applyFill="1" applyBorder="1" applyAlignment="1">
      <alignment horizontal="right" wrapText="1"/>
    </xf>
    <xf numFmtId="0" fontId="1" fillId="2" borderId="6" xfId="1" applyFont="1" applyFill="1" applyBorder="1" applyAlignment="1">
      <alignment horizontal="right" wrapText="1"/>
    </xf>
    <xf numFmtId="0" fontId="6" fillId="8" borderId="9" xfId="1" applyFont="1" applyFill="1" applyBorder="1" applyAlignment="1">
      <alignment horizontal="left"/>
    </xf>
    <xf numFmtId="0" fontId="6" fillId="8" borderId="11" xfId="1" applyFont="1" applyFill="1" applyBorder="1" applyAlignment="1">
      <alignment horizontal="left"/>
    </xf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3" fillId="16" borderId="18" xfId="2" applyFont="1" applyFill="1" applyBorder="1" applyAlignment="1">
      <alignment horizontal="center" wrapText="1"/>
    </xf>
    <xf numFmtId="10" fontId="9" fillId="13" borderId="19" xfId="2" applyNumberFormat="1" applyFont="1" applyFill="1" applyBorder="1" applyAlignment="1">
      <alignment horizontal="right" wrapText="1"/>
    </xf>
    <xf numFmtId="2" fontId="1" fillId="3" borderId="20" xfId="2" applyNumberFormat="1" applyFont="1" applyFill="1" applyBorder="1" applyAlignment="1">
      <alignment horizontal="right" wrapText="1"/>
    </xf>
    <xf numFmtId="1" fontId="1" fillId="7" borderId="15" xfId="2" applyNumberFormat="1" applyFont="1" applyFill="1" applyBorder="1" applyAlignment="1">
      <alignment horizontal="center" wrapText="1"/>
    </xf>
    <xf numFmtId="0" fontId="6" fillId="0" borderId="0" xfId="0" applyFont="1"/>
    <xf numFmtId="0" fontId="3" fillId="16" borderId="20" xfId="2" applyFont="1" applyFill="1" applyBorder="1" applyAlignment="1">
      <alignment horizontal="center" wrapText="1"/>
    </xf>
    <xf numFmtId="0" fontId="3" fillId="16" borderId="23" xfId="2" applyFont="1" applyFill="1" applyBorder="1" applyAlignment="1">
      <alignment horizontal="center" wrapText="1"/>
    </xf>
    <xf numFmtId="1" fontId="3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18" borderId="38" xfId="0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 wrapText="1"/>
    </xf>
    <xf numFmtId="0" fontId="4" fillId="15" borderId="8" xfId="0" applyFont="1" applyFill="1" applyBorder="1" applyAlignment="1">
      <alignment horizontal="center" wrapText="1"/>
    </xf>
    <xf numFmtId="0" fontId="3" fillId="16" borderId="8" xfId="2" applyFont="1" applyFill="1" applyBorder="1" applyAlignment="1">
      <alignment horizontal="center" wrapText="1"/>
    </xf>
    <xf numFmtId="0" fontId="3" fillId="16" borderId="30" xfId="1" applyFont="1" applyFill="1" applyBorder="1" applyAlignment="1">
      <alignment horizontal="center" wrapText="1"/>
    </xf>
    <xf numFmtId="0" fontId="0" fillId="15" borderId="23" xfId="0" applyFill="1" applyBorder="1" applyAlignment="1">
      <alignment horizontal="center" wrapText="1"/>
    </xf>
    <xf numFmtId="0" fontId="8" fillId="23" borderId="39" xfId="1" applyFont="1" applyFill="1" applyBorder="1" applyAlignment="1">
      <alignment horizontal="center" vertical="center"/>
    </xf>
    <xf numFmtId="0" fontId="8" fillId="23" borderId="10" xfId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3" fillId="19" borderId="36" xfId="1" applyFont="1" applyFill="1" applyBorder="1" applyAlignment="1">
      <alignment horizontal="center" wrapText="1"/>
    </xf>
    <xf numFmtId="0" fontId="0" fillId="20" borderId="36" xfId="0" applyFill="1" applyBorder="1" applyAlignment="1">
      <alignment horizontal="center" wrapText="1"/>
    </xf>
    <xf numFmtId="0" fontId="0" fillId="20" borderId="36" xfId="0" applyFill="1" applyBorder="1" applyAlignment="1"/>
    <xf numFmtId="1" fontId="3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3" fillId="17" borderId="33" xfId="1" applyFont="1" applyFill="1" applyBorder="1" applyAlignment="1">
      <alignment horizontal="center" wrapText="1"/>
    </xf>
    <xf numFmtId="0" fontId="0" fillId="18" borderId="34" xfId="0" applyFill="1" applyBorder="1" applyAlignment="1">
      <alignment horizontal="center" wrapText="1"/>
    </xf>
    <xf numFmtId="0" fontId="0" fillId="18" borderId="34" xfId="0" applyFill="1" applyBorder="1" applyAlignment="1"/>
    <xf numFmtId="0" fontId="0" fillId="18" borderId="35" xfId="0" applyFill="1" applyBorder="1" applyAlignment="1"/>
    <xf numFmtId="1" fontId="3" fillId="7" borderId="4" xfId="2" applyNumberFormat="1" applyFont="1" applyFill="1" applyBorder="1" applyAlignment="1">
      <alignment horizontal="center" vertical="center" wrapText="1"/>
    </xf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3" fillId="17" borderId="37" xfId="1" applyFont="1" applyFill="1" applyBorder="1" applyAlignment="1">
      <alignment horizontal="center" wrapText="1"/>
    </xf>
    <xf numFmtId="0" fontId="0" fillId="18" borderId="36" xfId="0" applyFill="1" applyBorder="1" applyAlignment="1">
      <alignment horizontal="center" wrapText="1"/>
    </xf>
    <xf numFmtId="0" fontId="0" fillId="18" borderId="36" xfId="0" applyFill="1" applyBorder="1" applyAlignment="1"/>
    <xf numFmtId="0" fontId="0" fillId="18" borderId="38" xfId="0" applyFill="1" applyBorder="1" applyAlignment="1"/>
    <xf numFmtId="0" fontId="3" fillId="16" borderId="32" xfId="1" applyFont="1" applyFill="1" applyBorder="1" applyAlignment="1">
      <alignment horizontal="center" wrapText="1"/>
    </xf>
    <xf numFmtId="0" fontId="3" fillId="16" borderId="23" xfId="1" applyFont="1" applyFill="1" applyBorder="1" applyAlignment="1">
      <alignment horizontal="center" wrapText="1"/>
    </xf>
    <xf numFmtId="0" fontId="0" fillId="23" borderId="10" xfId="0" applyFill="1" applyBorder="1" applyAlignment="1"/>
    <xf numFmtId="0" fontId="0" fillId="23" borderId="31" xfId="0" applyFill="1" applyBorder="1" applyAlignment="1"/>
    <xf numFmtId="0" fontId="3" fillId="17" borderId="24" xfId="1" applyFont="1" applyFill="1" applyBorder="1" applyAlignment="1">
      <alignment horizontal="center" wrapText="1"/>
    </xf>
    <xf numFmtId="0" fontId="0" fillId="18" borderId="25" xfId="0" applyFill="1" applyBorder="1" applyAlignment="1">
      <alignment horizontal="center" wrapText="1"/>
    </xf>
    <xf numFmtId="0" fontId="0" fillId="18" borderId="25" xfId="0" applyFill="1" applyBorder="1" applyAlignment="1"/>
    <xf numFmtId="0" fontId="0" fillId="18" borderId="26" xfId="0" applyFill="1" applyBorder="1" applyAlignment="1"/>
    <xf numFmtId="0" fontId="3" fillId="19" borderId="27" xfId="1" applyFont="1" applyFill="1" applyBorder="1" applyAlignment="1">
      <alignment horizontal="center" wrapText="1"/>
    </xf>
    <xf numFmtId="0" fontId="0" fillId="20" borderId="27" xfId="0" applyFill="1" applyBorder="1" applyAlignment="1">
      <alignment horizontal="center" wrapText="1"/>
    </xf>
    <xf numFmtId="0" fontId="0" fillId="20" borderId="27" xfId="0" applyFill="1" applyBorder="1" applyAlignment="1"/>
    <xf numFmtId="0" fontId="3" fillId="17" borderId="28" xfId="1" applyFont="1" applyFill="1" applyBorder="1" applyAlignment="1">
      <alignment horizontal="center" wrapText="1"/>
    </xf>
    <xf numFmtId="0" fontId="0" fillId="18" borderId="27" xfId="0" applyFill="1" applyBorder="1" applyAlignment="1">
      <alignment horizontal="center" wrapText="1"/>
    </xf>
    <xf numFmtId="0" fontId="0" fillId="18" borderId="27" xfId="0" applyFill="1" applyBorder="1" applyAlignment="1"/>
    <xf numFmtId="0" fontId="0" fillId="18" borderId="29" xfId="0" applyFill="1" applyBorder="1" applyAlignment="1"/>
    <xf numFmtId="0" fontId="3" fillId="19" borderId="28" xfId="1" applyFont="1" applyFill="1" applyBorder="1" applyAlignment="1">
      <alignment horizontal="center" wrapText="1"/>
    </xf>
    <xf numFmtId="0" fontId="3" fillId="19" borderId="29" xfId="1" applyFont="1" applyFill="1" applyBorder="1" applyAlignment="1">
      <alignment horizontal="center" wrapText="1"/>
    </xf>
    <xf numFmtId="0" fontId="3" fillId="21" borderId="28" xfId="1" applyFont="1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22" borderId="27" xfId="0" applyFill="1" applyBorder="1" applyAlignment="1"/>
    <xf numFmtId="0" fontId="0" fillId="22" borderId="29" xfId="0" applyFill="1" applyBorder="1" applyAlignment="1"/>
  </cellXfs>
  <cellStyles count="3">
    <cellStyle name="Normal" xfId="0" builtinId="0"/>
    <cellStyle name="Normal_Sheet1" xfId="1" xr:uid="{00000000-0005-0000-0000-000001000000}"/>
    <cellStyle name="Normal_Sheet3" xfId="2" xr:uid="{00000000-0005-0000-0000-000002000000}"/>
  </cellStyles>
  <dxfs count="7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Y66"/>
  <sheetViews>
    <sheetView tabSelected="1" workbookViewId="0">
      <pane xSplit="1" topLeftCell="B1" activePane="topRight" state="frozen"/>
      <selection activeCell="A4" sqref="A4"/>
      <selection pane="topRight" activeCell="D2" sqref="D2"/>
    </sheetView>
  </sheetViews>
  <sheetFormatPr defaultRowHeight="12.75" x14ac:dyDescent="0.2"/>
  <cols>
    <col min="1" max="1" width="56.42578125" customWidth="1"/>
    <col min="2" max="3" width="5.140625" bestFit="1" customWidth="1"/>
    <col min="4" max="5" width="7.7109375" bestFit="1" customWidth="1"/>
    <col min="6" max="7" width="5.5703125" bestFit="1" customWidth="1"/>
    <col min="8" max="9" width="8.28515625" customWidth="1"/>
    <col min="10" max="10" width="6.42578125" bestFit="1" customWidth="1"/>
    <col min="11" max="11" width="6.7109375" style="1" customWidth="1"/>
    <col min="12" max="12" width="6.7109375" bestFit="1" customWidth="1"/>
    <col min="13" max="13" width="6.7109375" customWidth="1"/>
    <col min="14" max="15" width="7.7109375" bestFit="1" customWidth="1"/>
    <col min="16" max="16" width="5.5703125" customWidth="1"/>
    <col min="17" max="17" width="5.5703125" bestFit="1" customWidth="1"/>
    <col min="18" max="19" width="8.28515625" customWidth="1"/>
    <col min="20" max="20" width="6.42578125" bestFit="1" customWidth="1"/>
    <col min="21" max="21" width="6.7109375" style="1" customWidth="1"/>
    <col min="22" max="23" width="5.140625" bestFit="1" customWidth="1"/>
    <col min="24" max="25" width="7.7109375" bestFit="1" customWidth="1"/>
    <col min="26" max="27" width="5.5703125" bestFit="1" customWidth="1"/>
    <col min="28" max="29" width="8.28515625" customWidth="1"/>
    <col min="30" max="30" width="6.42578125" bestFit="1" customWidth="1"/>
    <col min="31" max="31" width="6.7109375" style="1" customWidth="1"/>
    <col min="32" max="33" width="5.140625" bestFit="1" customWidth="1"/>
    <col min="34" max="35" width="7.7109375" bestFit="1" customWidth="1"/>
    <col min="36" max="37" width="5.5703125" bestFit="1" customWidth="1"/>
    <col min="38" max="39" width="8.28515625" bestFit="1" customWidth="1"/>
    <col min="40" max="40" width="6.42578125" bestFit="1" customWidth="1"/>
    <col min="41" max="41" width="6.7109375" style="1" bestFit="1" customWidth="1"/>
    <col min="42" max="43" width="6.7109375" bestFit="1" customWidth="1"/>
    <col min="44" max="45" width="8.7109375" bestFit="1" customWidth="1"/>
    <col min="46" max="47" width="5.5703125" bestFit="1" customWidth="1"/>
    <col min="48" max="49" width="8.28515625" bestFit="1" customWidth="1"/>
    <col min="50" max="50" width="6.42578125" bestFit="1" customWidth="1"/>
    <col min="51" max="51" width="6.7109375" bestFit="1" customWidth="1"/>
    <col min="52" max="52" width="5" bestFit="1" customWidth="1"/>
  </cols>
  <sheetData>
    <row r="3" spans="1:51" ht="13.5" thickBot="1" x14ac:dyDescent="0.25"/>
    <row r="4" spans="1:51" x14ac:dyDescent="0.2">
      <c r="A4" s="84" t="s">
        <v>65</v>
      </c>
      <c r="B4" s="92" t="s">
        <v>41</v>
      </c>
      <c r="C4" s="93"/>
      <c r="D4" s="93"/>
      <c r="E4" s="93"/>
      <c r="F4" s="94" t="s">
        <v>47</v>
      </c>
      <c r="G4" s="94"/>
      <c r="H4" s="94"/>
      <c r="I4" s="94"/>
      <c r="J4" s="94"/>
      <c r="K4" s="95"/>
      <c r="L4" s="87" t="s">
        <v>44</v>
      </c>
      <c r="M4" s="88"/>
      <c r="N4" s="88"/>
      <c r="O4" s="88"/>
      <c r="P4" s="89"/>
      <c r="Q4" s="89"/>
      <c r="R4" s="89"/>
      <c r="S4" s="89"/>
      <c r="T4" s="89"/>
      <c r="U4" s="89"/>
      <c r="V4" s="99" t="s">
        <v>45</v>
      </c>
      <c r="W4" s="100"/>
      <c r="X4" s="100"/>
      <c r="Y4" s="100"/>
      <c r="Z4" s="101"/>
      <c r="AA4" s="101"/>
      <c r="AB4" s="101"/>
      <c r="AC4" s="101"/>
      <c r="AD4" s="101"/>
      <c r="AE4" s="102"/>
      <c r="AF4" s="87" t="s">
        <v>46</v>
      </c>
      <c r="AG4" s="88"/>
      <c r="AH4" s="88"/>
      <c r="AI4" s="88"/>
      <c r="AJ4" s="89"/>
      <c r="AK4" s="89"/>
      <c r="AL4" s="89"/>
      <c r="AM4" s="89"/>
      <c r="AN4" s="89"/>
      <c r="AO4" s="89"/>
      <c r="AP4" s="76" t="s">
        <v>52</v>
      </c>
      <c r="AQ4" s="77"/>
      <c r="AR4" s="77"/>
      <c r="AS4" s="77"/>
      <c r="AT4" s="77"/>
      <c r="AU4" s="77"/>
      <c r="AV4" s="77"/>
      <c r="AW4" s="77"/>
      <c r="AX4" s="77"/>
      <c r="AY4" s="78"/>
    </row>
    <row r="5" spans="1:51" ht="12.75" customHeight="1" x14ac:dyDescent="0.2">
      <c r="A5" s="85"/>
      <c r="B5" s="103" t="s">
        <v>49</v>
      </c>
      <c r="C5" s="83"/>
      <c r="D5" s="79" t="s">
        <v>48</v>
      </c>
      <c r="E5" s="80"/>
      <c r="F5" s="72" t="s">
        <v>47</v>
      </c>
      <c r="G5" s="81"/>
      <c r="H5" s="72" t="s">
        <v>51</v>
      </c>
      <c r="I5" s="73"/>
      <c r="J5" s="67"/>
      <c r="K5" s="90" t="s">
        <v>50</v>
      </c>
      <c r="L5" s="104" t="s">
        <v>49</v>
      </c>
      <c r="M5" s="83"/>
      <c r="N5" s="79" t="s">
        <v>48</v>
      </c>
      <c r="O5" s="80"/>
      <c r="P5" s="72" t="s">
        <v>47</v>
      </c>
      <c r="Q5" s="81"/>
      <c r="R5" s="72" t="s">
        <v>51</v>
      </c>
      <c r="S5" s="73"/>
      <c r="T5" s="67"/>
      <c r="U5" s="74" t="s">
        <v>50</v>
      </c>
      <c r="V5" s="82" t="s">
        <v>49</v>
      </c>
      <c r="W5" s="83"/>
      <c r="X5" s="79" t="s">
        <v>48</v>
      </c>
      <c r="Y5" s="80"/>
      <c r="Z5" s="72" t="s">
        <v>47</v>
      </c>
      <c r="AA5" s="81"/>
      <c r="AB5" s="72" t="s">
        <v>51</v>
      </c>
      <c r="AC5" s="73"/>
      <c r="AD5" s="67"/>
      <c r="AE5" s="74" t="s">
        <v>50</v>
      </c>
      <c r="AF5" s="104" t="s">
        <v>49</v>
      </c>
      <c r="AG5" s="83"/>
      <c r="AH5" s="79" t="s">
        <v>48</v>
      </c>
      <c r="AI5" s="80"/>
      <c r="AJ5" s="72" t="s">
        <v>47</v>
      </c>
      <c r="AK5" s="81"/>
      <c r="AL5" s="72" t="s">
        <v>51</v>
      </c>
      <c r="AM5" s="73"/>
      <c r="AN5" s="67"/>
      <c r="AO5" s="97" t="s">
        <v>50</v>
      </c>
      <c r="AP5" s="82" t="s">
        <v>49</v>
      </c>
      <c r="AQ5" s="83"/>
      <c r="AR5" s="79" t="s">
        <v>48</v>
      </c>
      <c r="AS5" s="80"/>
      <c r="AT5" s="72" t="s">
        <v>47</v>
      </c>
      <c r="AU5" s="81"/>
      <c r="AV5" s="72" t="s">
        <v>51</v>
      </c>
      <c r="AW5" s="73"/>
      <c r="AX5" s="67"/>
      <c r="AY5" s="74" t="s">
        <v>50</v>
      </c>
    </row>
    <row r="6" spans="1:51" ht="13.5" thickBot="1" x14ac:dyDescent="0.25">
      <c r="A6" s="86"/>
      <c r="B6" s="35" t="s">
        <v>42</v>
      </c>
      <c r="C6" s="4" t="s">
        <v>43</v>
      </c>
      <c r="D6" s="2" t="s">
        <v>42</v>
      </c>
      <c r="E6" s="4" t="s">
        <v>43</v>
      </c>
      <c r="F6" s="6" t="s">
        <v>42</v>
      </c>
      <c r="G6" s="8" t="s">
        <v>43</v>
      </c>
      <c r="H6" s="6" t="s">
        <v>42</v>
      </c>
      <c r="I6" s="8" t="s">
        <v>43</v>
      </c>
      <c r="J6" s="70" t="s">
        <v>58</v>
      </c>
      <c r="K6" s="91"/>
      <c r="L6" s="29" t="s">
        <v>42</v>
      </c>
      <c r="M6" s="4" t="s">
        <v>43</v>
      </c>
      <c r="N6" s="2" t="s">
        <v>42</v>
      </c>
      <c r="O6" s="4" t="s">
        <v>43</v>
      </c>
      <c r="P6" s="6" t="s">
        <v>42</v>
      </c>
      <c r="Q6" s="8" t="s">
        <v>43</v>
      </c>
      <c r="R6" s="6" t="s">
        <v>42</v>
      </c>
      <c r="S6" s="8" t="s">
        <v>43</v>
      </c>
      <c r="T6" s="70" t="s">
        <v>58</v>
      </c>
      <c r="U6" s="96"/>
      <c r="V6" s="22" t="s">
        <v>42</v>
      </c>
      <c r="W6" s="4" t="s">
        <v>43</v>
      </c>
      <c r="X6" s="2" t="s">
        <v>42</v>
      </c>
      <c r="Y6" s="4" t="s">
        <v>43</v>
      </c>
      <c r="Z6" s="6" t="s">
        <v>42</v>
      </c>
      <c r="AA6" s="8" t="s">
        <v>43</v>
      </c>
      <c r="AB6" s="6" t="s">
        <v>42</v>
      </c>
      <c r="AC6" s="8" t="s">
        <v>43</v>
      </c>
      <c r="AD6" s="70" t="s">
        <v>58</v>
      </c>
      <c r="AE6" s="75"/>
      <c r="AF6" s="29" t="s">
        <v>42</v>
      </c>
      <c r="AG6" s="4" t="s">
        <v>43</v>
      </c>
      <c r="AH6" s="2" t="s">
        <v>42</v>
      </c>
      <c r="AI6" s="4" t="s">
        <v>43</v>
      </c>
      <c r="AJ6" s="6" t="s">
        <v>42</v>
      </c>
      <c r="AK6" s="8" t="s">
        <v>43</v>
      </c>
      <c r="AL6" s="6" t="s">
        <v>42</v>
      </c>
      <c r="AM6" s="8" t="s">
        <v>43</v>
      </c>
      <c r="AN6" s="70" t="s">
        <v>58</v>
      </c>
      <c r="AO6" s="98"/>
      <c r="AP6" s="22" t="s">
        <v>42</v>
      </c>
      <c r="AQ6" s="4" t="s">
        <v>43</v>
      </c>
      <c r="AR6" s="2" t="s">
        <v>42</v>
      </c>
      <c r="AS6" s="4" t="s">
        <v>43</v>
      </c>
      <c r="AT6" s="6" t="s">
        <v>42</v>
      </c>
      <c r="AU6" s="8" t="s">
        <v>43</v>
      </c>
      <c r="AV6" s="6" t="s">
        <v>42</v>
      </c>
      <c r="AW6" s="8" t="s">
        <v>43</v>
      </c>
      <c r="AX6" s="70" t="s">
        <v>58</v>
      </c>
      <c r="AY6" s="75"/>
    </row>
    <row r="7" spans="1:51" ht="15.75" customHeight="1" x14ac:dyDescent="0.2">
      <c r="A7" s="64" t="s">
        <v>0</v>
      </c>
      <c r="B7" s="37">
        <v>7</v>
      </c>
      <c r="C7" s="5">
        <v>3</v>
      </c>
      <c r="D7" s="3">
        <v>377</v>
      </c>
      <c r="E7" s="5">
        <v>232</v>
      </c>
      <c r="F7" s="7"/>
      <c r="G7" s="9">
        <f t="shared" ref="G7:G26" si="0">IF(C7&gt;0,E7/C7,"")</f>
        <v>77.333333333333329</v>
      </c>
      <c r="H7" s="10">
        <f>IF(AND(B7&gt;0, K7&gt;0),B7/K7,"")</f>
        <v>0.7</v>
      </c>
      <c r="I7" s="11">
        <f t="shared" ref="I7" si="1">IF(AND(C7&gt;0, K7&gt;0),C7/K7,"")</f>
        <v>0.3</v>
      </c>
      <c r="J7" s="69">
        <f>IF(K7&lt;&gt;0,    ((D7+E7)/K7),"")</f>
        <v>60.9</v>
      </c>
      <c r="K7" s="38">
        <f>B7+C7</f>
        <v>10</v>
      </c>
      <c r="L7" s="30">
        <v>17</v>
      </c>
      <c r="M7" s="5">
        <v>11</v>
      </c>
      <c r="N7" s="3">
        <v>1019</v>
      </c>
      <c r="O7" s="5">
        <v>891</v>
      </c>
      <c r="P7" s="7">
        <f t="shared" ref="P7:P26" si="2">IF(L7&gt;0,N7/L7,"")</f>
        <v>59.941176470588232</v>
      </c>
      <c r="Q7" s="9">
        <f t="shared" ref="Q7:Q26" si="3">IF(M7&gt;0,O7/M7,"")</f>
        <v>81</v>
      </c>
      <c r="R7" s="10">
        <f t="shared" ref="R7:R26" si="4">IF(U7&gt;0,L7/U7,"")</f>
        <v>0.6071428571428571</v>
      </c>
      <c r="S7" s="11">
        <f>IF(U7&gt;0,M7/U7,"")</f>
        <v>0.39285714285714285</v>
      </c>
      <c r="T7" s="69">
        <f>IF(U7&lt;&gt;0,    ((N7+O7)/U7),"")</f>
        <v>68.214285714285708</v>
      </c>
      <c r="U7" s="42">
        <f>L7+M7</f>
        <v>28</v>
      </c>
      <c r="V7" s="24">
        <v>10</v>
      </c>
      <c r="W7" s="5">
        <v>5</v>
      </c>
      <c r="X7" s="3">
        <v>543</v>
      </c>
      <c r="Y7" s="5">
        <v>390</v>
      </c>
      <c r="Z7" s="7">
        <v>54.3</v>
      </c>
      <c r="AA7" s="9">
        <f t="shared" ref="AA7:AA57" si="5">IF(W7&gt;0,Y7/W7,"")</f>
        <v>78</v>
      </c>
      <c r="AB7" s="10">
        <f>IF(AND(V7&gt;0, AE7&gt;0),V7/AE7,"")</f>
        <v>0.66666666666666663</v>
      </c>
      <c r="AC7" s="11">
        <f t="shared" ref="AC7" si="6">IF(AND(W7&gt;0, AE7&gt;0),W7/AE7,"")</f>
        <v>0.33333333333333331</v>
      </c>
      <c r="AD7" s="69">
        <f>IF(AE7&lt;&gt;0,    ((X7+Y7)/AE7),"")</f>
        <v>62.2</v>
      </c>
      <c r="AE7" s="25">
        <f>V7+W7</f>
        <v>15</v>
      </c>
      <c r="AF7" s="30">
        <v>7</v>
      </c>
      <c r="AG7" s="5">
        <v>5</v>
      </c>
      <c r="AH7" s="3">
        <v>417</v>
      </c>
      <c r="AI7" s="5">
        <v>401</v>
      </c>
      <c r="AJ7" s="7"/>
      <c r="AK7" s="9">
        <f t="shared" ref="AK7:AK57" si="7">IF(AG7&gt;0,AI7/AG7,"")</f>
        <v>80.2</v>
      </c>
      <c r="AL7" s="10">
        <f>IF(AND(AF7&gt;0, AO7&gt;0),AF7/AO7,"")</f>
        <v>0.58333333333333337</v>
      </c>
      <c r="AM7" s="11">
        <f t="shared" ref="AM7" si="8">IF(AND(AG7&gt;0, AO7&gt;0),AG7/AO7,"")</f>
        <v>0.41666666666666669</v>
      </c>
      <c r="AN7" s="69">
        <f>IF(AO7&lt;&gt;0,    ((AH7+AI7)/AO7),"")</f>
        <v>68.166666666666671</v>
      </c>
      <c r="AO7" s="42">
        <f>AF7+AG7</f>
        <v>12</v>
      </c>
      <c r="AP7" s="24">
        <f>B7+L7+V7+AF7</f>
        <v>41</v>
      </c>
      <c r="AQ7" s="5">
        <f t="shared" ref="AQ7:AQ57" si="9">C7+M7+W7+AG7</f>
        <v>24</v>
      </c>
      <c r="AR7" s="3">
        <f t="shared" ref="AR7:AS26" si="10">D7+N7+AH7+X7</f>
        <v>2356</v>
      </c>
      <c r="AS7" s="5">
        <f t="shared" si="10"/>
        <v>1914</v>
      </c>
      <c r="AT7" s="7">
        <f>IF(AP7&gt;0,AR7/AP7,"")</f>
        <v>57.463414634146339</v>
      </c>
      <c r="AU7" s="9">
        <f>IF(AQ7&gt;0,AS7/AQ7,"")</f>
        <v>79.75</v>
      </c>
      <c r="AV7" s="10">
        <f>IF(AND(AP7&gt;0, AY7&gt;0),AP7/AY7,"")</f>
        <v>0.63076923076923075</v>
      </c>
      <c r="AW7" s="11">
        <f t="shared" ref="AW7:AW57" si="11">IF(AND(AQ7&gt;0, AY7&gt;0),AQ7/AY7,"")</f>
        <v>0.36923076923076925</v>
      </c>
      <c r="AX7" s="69">
        <f>IF(AY7&lt;&gt;0,    ((AR7+AS7)/AY7),"")</f>
        <v>65.692307692307693</v>
      </c>
      <c r="AY7" s="25">
        <f>AP7+AQ7</f>
        <v>65</v>
      </c>
    </row>
    <row r="8" spans="1:51" x14ac:dyDescent="0.2">
      <c r="A8" s="63" t="s">
        <v>1</v>
      </c>
      <c r="B8" s="37">
        <v>8</v>
      </c>
      <c r="C8" s="5">
        <v>8</v>
      </c>
      <c r="D8" s="3">
        <v>481</v>
      </c>
      <c r="E8" s="5">
        <v>654</v>
      </c>
      <c r="F8" s="7"/>
      <c r="G8" s="9">
        <f t="shared" si="0"/>
        <v>81.75</v>
      </c>
      <c r="H8" s="10">
        <f t="shared" ref="H8:H57" si="12">IF(AND(B8&gt;0, K8&gt;0),B8/K8,"")</f>
        <v>0.5</v>
      </c>
      <c r="I8" s="11">
        <f t="shared" ref="I8:I57" si="13">IF(AND(C8&gt;0, K8&gt;0),C8/K8,"")</f>
        <v>0.5</v>
      </c>
      <c r="J8" s="69">
        <f t="shared" ref="J8:J57" si="14">IF(K8&lt;&gt;0,    ((D8+E8)/K8),"")</f>
        <v>70.9375</v>
      </c>
      <c r="K8" s="38">
        <f t="shared" ref="K8:K57" si="15">B8+C8</f>
        <v>16</v>
      </c>
      <c r="L8" s="30">
        <v>15</v>
      </c>
      <c r="M8" s="5">
        <v>8</v>
      </c>
      <c r="N8" s="3">
        <v>845</v>
      </c>
      <c r="O8" s="5">
        <v>664</v>
      </c>
      <c r="P8" s="7">
        <f t="shared" si="2"/>
        <v>56.333333333333336</v>
      </c>
      <c r="Q8" s="9">
        <f t="shared" si="3"/>
        <v>83</v>
      </c>
      <c r="R8" s="10">
        <f t="shared" si="4"/>
        <v>0.65217391304347827</v>
      </c>
      <c r="S8" s="11">
        <f t="shared" ref="S8:S57" si="16">IF(U8&gt;0,M8/U8,"")</f>
        <v>0.34782608695652173</v>
      </c>
      <c r="T8" s="69">
        <f t="shared" ref="T8:T57" si="17">IF(U8&lt;&gt;0,    ((N8+O8)/U8),"")</f>
        <v>65.608695652173907</v>
      </c>
      <c r="U8" s="42">
        <f t="shared" ref="U8:U57" si="18">L8+M8</f>
        <v>23</v>
      </c>
      <c r="V8" s="24">
        <v>11</v>
      </c>
      <c r="W8" s="5">
        <v>8</v>
      </c>
      <c r="X8" s="3">
        <v>625</v>
      </c>
      <c r="Y8" s="5">
        <v>663</v>
      </c>
      <c r="Z8" s="7">
        <v>56.81818181818182</v>
      </c>
      <c r="AA8" s="9">
        <f t="shared" si="5"/>
        <v>82.875</v>
      </c>
      <c r="AB8" s="10">
        <f>IF(AND(V8&gt;0, AE8&gt;0),V8/AE8,"")</f>
        <v>0.57894736842105265</v>
      </c>
      <c r="AC8" s="11">
        <f t="shared" ref="AC8:AC9" si="19">IF(AND(W8&gt;0, AE8&gt;0),W8/AE8,"")</f>
        <v>0.42105263157894735</v>
      </c>
      <c r="AD8" s="69">
        <f t="shared" ref="AD8:AD57" si="20">IF(AE8&lt;&gt;0,    ((X8+Y8)/AE8),"")</f>
        <v>67.78947368421052</v>
      </c>
      <c r="AE8" s="25">
        <f t="shared" ref="AE8:AE57" si="21">V8+W8</f>
        <v>19</v>
      </c>
      <c r="AF8" s="30">
        <v>2</v>
      </c>
      <c r="AG8" s="5">
        <v>5</v>
      </c>
      <c r="AH8" s="3">
        <v>141</v>
      </c>
      <c r="AI8" s="5">
        <v>422</v>
      </c>
      <c r="AJ8" s="7"/>
      <c r="AK8" s="9">
        <f t="shared" si="7"/>
        <v>84.4</v>
      </c>
      <c r="AL8" s="10">
        <f t="shared" ref="AL8:AL57" si="22">IF(AND(AF8&gt;0, AO8&gt;0),AF8/AO8,"")</f>
        <v>0.2857142857142857</v>
      </c>
      <c r="AM8" s="11">
        <f t="shared" ref="AM8:AM57" si="23">IF(AND(AG8&gt;0, AO8&gt;0),AG8/AO8,"")</f>
        <v>0.7142857142857143</v>
      </c>
      <c r="AN8" s="69">
        <f t="shared" ref="AN8:AN57" si="24">IF(AO8&lt;&gt;0,    ((AH8+AI8)/AO8),"")</f>
        <v>80.428571428571431</v>
      </c>
      <c r="AO8" s="42">
        <f t="shared" ref="AO8:AO57" si="25">AF8+AG8</f>
        <v>7</v>
      </c>
      <c r="AP8" s="24">
        <f t="shared" ref="AP8:AP57" si="26">B8+L8+V8+AF8</f>
        <v>36</v>
      </c>
      <c r="AQ8" s="5">
        <f t="shared" si="9"/>
        <v>29</v>
      </c>
      <c r="AR8" s="3">
        <f t="shared" si="10"/>
        <v>2092</v>
      </c>
      <c r="AS8" s="5">
        <f t="shared" si="10"/>
        <v>2403</v>
      </c>
      <c r="AT8" s="7">
        <f t="shared" ref="AT8:AU57" si="27">IF(AP8&gt;0,AR8/AP8,"")</f>
        <v>58.111111111111114</v>
      </c>
      <c r="AU8" s="9">
        <f t="shared" si="27"/>
        <v>82.862068965517238</v>
      </c>
      <c r="AV8" s="10">
        <f t="shared" ref="AV8:AV57" si="28">IF(AND(AP8&gt;0, AY8&gt;0),AP8/AY8,"")</f>
        <v>0.55384615384615388</v>
      </c>
      <c r="AW8" s="11">
        <f t="shared" si="11"/>
        <v>0.44615384615384618</v>
      </c>
      <c r="AX8" s="69">
        <f t="shared" ref="AX8:AX57" si="29">IF(AY8&lt;&gt;0,    ((AR8+AS8)/AY8),"")</f>
        <v>69.15384615384616</v>
      </c>
      <c r="AY8" s="25">
        <f t="shared" ref="AY8:AY57" si="30">AP8+AQ8</f>
        <v>65</v>
      </c>
    </row>
    <row r="9" spans="1:51" x14ac:dyDescent="0.2">
      <c r="A9" s="63" t="s">
        <v>60</v>
      </c>
      <c r="B9" s="37"/>
      <c r="C9" s="5"/>
      <c r="D9" s="3"/>
      <c r="E9" s="5"/>
      <c r="F9" s="7"/>
      <c r="G9" s="9" t="str">
        <f t="shared" si="0"/>
        <v/>
      </c>
      <c r="H9" s="10" t="str">
        <f t="shared" si="12"/>
        <v/>
      </c>
      <c r="I9" s="11" t="str">
        <f t="shared" si="13"/>
        <v/>
      </c>
      <c r="J9" s="69" t="str">
        <f t="shared" si="14"/>
        <v/>
      </c>
      <c r="K9" s="38">
        <f t="shared" si="15"/>
        <v>0</v>
      </c>
      <c r="L9" s="30"/>
      <c r="M9" s="5"/>
      <c r="N9" s="3"/>
      <c r="O9" s="5"/>
      <c r="P9" s="7" t="str">
        <f t="shared" si="2"/>
        <v/>
      </c>
      <c r="Q9" s="9" t="str">
        <f t="shared" si="3"/>
        <v/>
      </c>
      <c r="R9" s="10" t="str">
        <f t="shared" si="4"/>
        <v/>
      </c>
      <c r="S9" s="11" t="str">
        <f t="shared" si="16"/>
        <v/>
      </c>
      <c r="T9" s="69" t="str">
        <f t="shared" si="17"/>
        <v/>
      </c>
      <c r="U9" s="42">
        <f t="shared" si="18"/>
        <v>0</v>
      </c>
      <c r="V9" s="24"/>
      <c r="W9" s="5"/>
      <c r="X9" s="3"/>
      <c r="Y9" s="5"/>
      <c r="Z9" s="7">
        <v>59.4</v>
      </c>
      <c r="AA9" s="9" t="str">
        <f t="shared" si="5"/>
        <v/>
      </c>
      <c r="AB9" s="10" t="str">
        <f t="shared" ref="AB9:AB57" si="31">IF(AND(V9&gt;0, AE9&gt;0),V9/AE9,"")</f>
        <v/>
      </c>
      <c r="AC9" s="11" t="str">
        <f t="shared" si="19"/>
        <v/>
      </c>
      <c r="AD9" s="69" t="str">
        <f t="shared" si="20"/>
        <v/>
      </c>
      <c r="AE9" s="25">
        <f t="shared" si="21"/>
        <v>0</v>
      </c>
      <c r="AF9" s="30"/>
      <c r="AG9" s="5">
        <v>1</v>
      </c>
      <c r="AH9" s="3"/>
      <c r="AI9" s="5">
        <v>85</v>
      </c>
      <c r="AJ9" s="7"/>
      <c r="AK9" s="9">
        <f t="shared" si="7"/>
        <v>85</v>
      </c>
      <c r="AL9" s="10" t="str">
        <f t="shared" si="22"/>
        <v/>
      </c>
      <c r="AM9" s="11">
        <f t="shared" si="23"/>
        <v>1</v>
      </c>
      <c r="AN9" s="69">
        <f t="shared" si="24"/>
        <v>85</v>
      </c>
      <c r="AO9" s="42">
        <f t="shared" si="25"/>
        <v>1</v>
      </c>
      <c r="AP9" s="24">
        <f t="shared" si="26"/>
        <v>0</v>
      </c>
      <c r="AQ9" s="5">
        <f t="shared" si="9"/>
        <v>1</v>
      </c>
      <c r="AR9" s="3">
        <f t="shared" si="10"/>
        <v>0</v>
      </c>
      <c r="AS9" s="5">
        <f t="shared" si="10"/>
        <v>85</v>
      </c>
      <c r="AT9" s="7" t="str">
        <f t="shared" si="27"/>
        <v/>
      </c>
      <c r="AU9" s="9">
        <f t="shared" si="27"/>
        <v>85</v>
      </c>
      <c r="AV9" s="10" t="str">
        <f t="shared" si="28"/>
        <v/>
      </c>
      <c r="AW9" s="11">
        <f t="shared" si="11"/>
        <v>1</v>
      </c>
      <c r="AX9" s="69">
        <f t="shared" si="29"/>
        <v>85</v>
      </c>
      <c r="AY9" s="25">
        <f t="shared" si="30"/>
        <v>1</v>
      </c>
    </row>
    <row r="10" spans="1:51" x14ac:dyDescent="0.2">
      <c r="A10" s="63" t="s">
        <v>2</v>
      </c>
      <c r="B10" s="37">
        <v>31</v>
      </c>
      <c r="C10" s="16">
        <v>20</v>
      </c>
      <c r="D10" s="3">
        <v>1901</v>
      </c>
      <c r="E10" s="16">
        <v>1612</v>
      </c>
      <c r="F10" s="7"/>
      <c r="G10" s="9">
        <f t="shared" si="0"/>
        <v>80.599999999999994</v>
      </c>
      <c r="H10" s="10">
        <f t="shared" si="12"/>
        <v>0.60784313725490191</v>
      </c>
      <c r="I10" s="11">
        <f t="shared" si="13"/>
        <v>0.39215686274509803</v>
      </c>
      <c r="J10" s="69">
        <f t="shared" si="14"/>
        <v>68.882352941176464</v>
      </c>
      <c r="K10" s="38">
        <f t="shared" si="15"/>
        <v>51</v>
      </c>
      <c r="L10" s="30">
        <v>17</v>
      </c>
      <c r="M10" s="16">
        <v>33</v>
      </c>
      <c r="N10" s="3">
        <v>1040</v>
      </c>
      <c r="O10" s="16">
        <v>2753</v>
      </c>
      <c r="P10" s="7">
        <f t="shared" si="2"/>
        <v>61.176470588235297</v>
      </c>
      <c r="Q10" s="9">
        <f t="shared" si="3"/>
        <v>83.424242424242422</v>
      </c>
      <c r="R10" s="10">
        <f t="shared" si="4"/>
        <v>0.34</v>
      </c>
      <c r="S10" s="11">
        <f t="shared" si="16"/>
        <v>0.66</v>
      </c>
      <c r="T10" s="69">
        <f t="shared" si="17"/>
        <v>75.86</v>
      </c>
      <c r="U10" s="42">
        <f t="shared" si="18"/>
        <v>50</v>
      </c>
      <c r="V10" s="24">
        <v>10</v>
      </c>
      <c r="W10" s="16">
        <v>15</v>
      </c>
      <c r="X10" s="3">
        <v>594</v>
      </c>
      <c r="Y10" s="16">
        <v>1221</v>
      </c>
      <c r="Z10" s="7">
        <v>58.333333333333336</v>
      </c>
      <c r="AA10" s="9">
        <f t="shared" si="5"/>
        <v>81.400000000000006</v>
      </c>
      <c r="AB10" s="10">
        <f t="shared" si="31"/>
        <v>0.4</v>
      </c>
      <c r="AC10" s="11">
        <f t="shared" ref="AC10:AC57" si="32">IF(AND(W10&gt;0, AE10&gt;0),W10/AE10,"")</f>
        <v>0.6</v>
      </c>
      <c r="AD10" s="69">
        <f t="shared" si="20"/>
        <v>72.599999999999994</v>
      </c>
      <c r="AE10" s="25">
        <f t="shared" si="21"/>
        <v>25</v>
      </c>
      <c r="AF10" s="30">
        <v>9</v>
      </c>
      <c r="AG10" s="5">
        <v>20</v>
      </c>
      <c r="AH10" s="3">
        <v>493</v>
      </c>
      <c r="AI10" s="5">
        <v>1660</v>
      </c>
      <c r="AJ10" s="7"/>
      <c r="AK10" s="9">
        <f t="shared" si="7"/>
        <v>83</v>
      </c>
      <c r="AL10" s="10">
        <f t="shared" si="22"/>
        <v>0.31034482758620691</v>
      </c>
      <c r="AM10" s="11">
        <f t="shared" si="23"/>
        <v>0.68965517241379315</v>
      </c>
      <c r="AN10" s="69">
        <f t="shared" si="24"/>
        <v>74.241379310344826</v>
      </c>
      <c r="AO10" s="42">
        <f t="shared" si="25"/>
        <v>29</v>
      </c>
      <c r="AP10" s="24">
        <f t="shared" si="26"/>
        <v>67</v>
      </c>
      <c r="AQ10" s="5">
        <f t="shared" si="9"/>
        <v>88</v>
      </c>
      <c r="AR10" s="3">
        <f t="shared" si="10"/>
        <v>4028</v>
      </c>
      <c r="AS10" s="5">
        <f t="shared" si="10"/>
        <v>7246</v>
      </c>
      <c r="AT10" s="7">
        <f t="shared" si="27"/>
        <v>60.119402985074629</v>
      </c>
      <c r="AU10" s="9">
        <f t="shared" si="27"/>
        <v>82.340909090909093</v>
      </c>
      <c r="AV10" s="10">
        <f t="shared" si="28"/>
        <v>0.43225806451612903</v>
      </c>
      <c r="AW10" s="11">
        <f t="shared" si="11"/>
        <v>0.56774193548387097</v>
      </c>
      <c r="AX10" s="69">
        <f t="shared" si="29"/>
        <v>72.735483870967741</v>
      </c>
      <c r="AY10" s="25">
        <f t="shared" si="30"/>
        <v>155</v>
      </c>
    </row>
    <row r="11" spans="1:51" x14ac:dyDescent="0.2">
      <c r="A11" s="63" t="s">
        <v>3</v>
      </c>
      <c r="B11" s="37">
        <v>4</v>
      </c>
      <c r="C11" s="5">
        <v>3</v>
      </c>
      <c r="D11" s="3">
        <v>286</v>
      </c>
      <c r="E11" s="5">
        <v>228</v>
      </c>
      <c r="F11" s="7"/>
      <c r="G11" s="9">
        <f t="shared" si="0"/>
        <v>76</v>
      </c>
      <c r="H11" s="10">
        <f t="shared" si="12"/>
        <v>0.5714285714285714</v>
      </c>
      <c r="I11" s="11">
        <f t="shared" si="13"/>
        <v>0.42857142857142855</v>
      </c>
      <c r="J11" s="69">
        <f t="shared" si="14"/>
        <v>73.428571428571431</v>
      </c>
      <c r="K11" s="38">
        <f t="shared" si="15"/>
        <v>7</v>
      </c>
      <c r="L11" s="30">
        <v>3</v>
      </c>
      <c r="M11" s="5">
        <v>2</v>
      </c>
      <c r="N11" s="3">
        <v>170</v>
      </c>
      <c r="O11" s="5">
        <v>156</v>
      </c>
      <c r="P11" s="7">
        <f t="shared" si="2"/>
        <v>56.666666666666664</v>
      </c>
      <c r="Q11" s="9">
        <f t="shared" si="3"/>
        <v>78</v>
      </c>
      <c r="R11" s="10">
        <f t="shared" si="4"/>
        <v>0.6</v>
      </c>
      <c r="S11" s="11">
        <f t="shared" si="16"/>
        <v>0.4</v>
      </c>
      <c r="T11" s="69">
        <f t="shared" si="17"/>
        <v>65.2</v>
      </c>
      <c r="U11" s="42">
        <f t="shared" si="18"/>
        <v>5</v>
      </c>
      <c r="V11" s="24">
        <v>3</v>
      </c>
      <c r="W11" s="5">
        <v>2</v>
      </c>
      <c r="X11" s="3">
        <v>175</v>
      </c>
      <c r="Y11" s="5">
        <v>157</v>
      </c>
      <c r="Z11" s="7">
        <v>45.333333333333336</v>
      </c>
      <c r="AA11" s="9">
        <f t="shared" si="5"/>
        <v>78.5</v>
      </c>
      <c r="AB11" s="10">
        <f t="shared" si="31"/>
        <v>0.6</v>
      </c>
      <c r="AC11" s="11">
        <f t="shared" si="32"/>
        <v>0.4</v>
      </c>
      <c r="AD11" s="69">
        <f t="shared" si="20"/>
        <v>66.400000000000006</v>
      </c>
      <c r="AE11" s="25">
        <f t="shared" si="21"/>
        <v>5</v>
      </c>
      <c r="AF11" s="30"/>
      <c r="AG11" s="5"/>
      <c r="AH11" s="3"/>
      <c r="AI11" s="5"/>
      <c r="AJ11" s="7"/>
      <c r="AK11" s="9" t="str">
        <f t="shared" si="7"/>
        <v/>
      </c>
      <c r="AL11" s="10" t="str">
        <f t="shared" si="22"/>
        <v/>
      </c>
      <c r="AM11" s="11" t="str">
        <f t="shared" si="23"/>
        <v/>
      </c>
      <c r="AN11" s="69" t="str">
        <f t="shared" si="24"/>
        <v/>
      </c>
      <c r="AO11" s="42">
        <f t="shared" si="25"/>
        <v>0</v>
      </c>
      <c r="AP11" s="24">
        <f t="shared" si="26"/>
        <v>10</v>
      </c>
      <c r="AQ11" s="5">
        <f t="shared" si="9"/>
        <v>7</v>
      </c>
      <c r="AR11" s="3">
        <f t="shared" si="10"/>
        <v>631</v>
      </c>
      <c r="AS11" s="5">
        <f t="shared" si="10"/>
        <v>541</v>
      </c>
      <c r="AT11" s="7">
        <f t="shared" si="27"/>
        <v>63.1</v>
      </c>
      <c r="AU11" s="9">
        <f t="shared" si="27"/>
        <v>77.285714285714292</v>
      </c>
      <c r="AV11" s="10">
        <f t="shared" si="28"/>
        <v>0.58823529411764708</v>
      </c>
      <c r="AW11" s="11">
        <f t="shared" si="11"/>
        <v>0.41176470588235292</v>
      </c>
      <c r="AX11" s="69">
        <f t="shared" si="29"/>
        <v>68.941176470588232</v>
      </c>
      <c r="AY11" s="25">
        <f t="shared" si="30"/>
        <v>17</v>
      </c>
    </row>
    <row r="12" spans="1:51" x14ac:dyDescent="0.2">
      <c r="A12" s="63" t="s">
        <v>61</v>
      </c>
      <c r="B12" s="37"/>
      <c r="C12" s="5"/>
      <c r="D12" s="3"/>
      <c r="E12" s="5"/>
      <c r="F12" s="7"/>
      <c r="G12" s="9" t="str">
        <f t="shared" si="0"/>
        <v/>
      </c>
      <c r="H12" s="10" t="str">
        <f t="shared" si="12"/>
        <v/>
      </c>
      <c r="I12" s="11" t="str">
        <f t="shared" si="13"/>
        <v/>
      </c>
      <c r="J12" s="69" t="str">
        <f t="shared" si="14"/>
        <v/>
      </c>
      <c r="K12" s="38">
        <f t="shared" si="15"/>
        <v>0</v>
      </c>
      <c r="L12" s="30"/>
      <c r="M12" s="5"/>
      <c r="N12" s="3"/>
      <c r="O12" s="5"/>
      <c r="P12" s="7" t="str">
        <f t="shared" si="2"/>
        <v/>
      </c>
      <c r="Q12" s="9" t="str">
        <f t="shared" si="3"/>
        <v/>
      </c>
      <c r="R12" s="10" t="str">
        <f t="shared" si="4"/>
        <v/>
      </c>
      <c r="S12" s="11" t="str">
        <f t="shared" si="16"/>
        <v/>
      </c>
      <c r="T12" s="69" t="str">
        <f t="shared" si="17"/>
        <v/>
      </c>
      <c r="U12" s="42">
        <f t="shared" si="18"/>
        <v>0</v>
      </c>
      <c r="V12" s="24"/>
      <c r="W12" s="5"/>
      <c r="X12" s="3"/>
      <c r="Y12" s="5"/>
      <c r="Z12" s="7">
        <v>65.75</v>
      </c>
      <c r="AA12" s="9" t="str">
        <f t="shared" si="5"/>
        <v/>
      </c>
      <c r="AB12" s="10" t="str">
        <f t="shared" si="31"/>
        <v/>
      </c>
      <c r="AC12" s="11" t="str">
        <f t="shared" si="32"/>
        <v/>
      </c>
      <c r="AD12" s="69" t="str">
        <f t="shared" si="20"/>
        <v/>
      </c>
      <c r="AE12" s="25">
        <f t="shared" si="21"/>
        <v>0</v>
      </c>
      <c r="AF12" s="30">
        <v>1</v>
      </c>
      <c r="AG12" s="5"/>
      <c r="AH12" s="3">
        <v>68</v>
      </c>
      <c r="AI12" s="5"/>
      <c r="AJ12" s="7"/>
      <c r="AK12" s="9" t="str">
        <f t="shared" si="7"/>
        <v/>
      </c>
      <c r="AL12" s="10">
        <f t="shared" si="22"/>
        <v>1</v>
      </c>
      <c r="AM12" s="11" t="str">
        <f t="shared" si="23"/>
        <v/>
      </c>
      <c r="AN12" s="69">
        <f t="shared" si="24"/>
        <v>68</v>
      </c>
      <c r="AO12" s="42">
        <f t="shared" si="25"/>
        <v>1</v>
      </c>
      <c r="AP12" s="24">
        <f t="shared" si="26"/>
        <v>1</v>
      </c>
      <c r="AQ12" s="5">
        <f t="shared" si="9"/>
        <v>0</v>
      </c>
      <c r="AR12" s="3">
        <f t="shared" si="10"/>
        <v>68</v>
      </c>
      <c r="AS12" s="5">
        <f t="shared" si="10"/>
        <v>0</v>
      </c>
      <c r="AT12" s="7">
        <f t="shared" si="27"/>
        <v>68</v>
      </c>
      <c r="AU12" s="9" t="str">
        <f t="shared" si="27"/>
        <v/>
      </c>
      <c r="AV12" s="10">
        <f t="shared" si="28"/>
        <v>1</v>
      </c>
      <c r="AW12" s="11" t="str">
        <f t="shared" si="11"/>
        <v/>
      </c>
      <c r="AX12" s="69">
        <f t="shared" si="29"/>
        <v>68</v>
      </c>
      <c r="AY12" s="25">
        <f t="shared" si="30"/>
        <v>1</v>
      </c>
    </row>
    <row r="13" spans="1:51" x14ac:dyDescent="0.2">
      <c r="A13" s="63" t="s">
        <v>4</v>
      </c>
      <c r="B13" s="37">
        <v>4</v>
      </c>
      <c r="C13" s="5">
        <v>3</v>
      </c>
      <c r="D13" s="3">
        <v>278</v>
      </c>
      <c r="E13" s="5">
        <v>239</v>
      </c>
      <c r="F13" s="7"/>
      <c r="G13" s="9">
        <f t="shared" si="0"/>
        <v>79.666666666666671</v>
      </c>
      <c r="H13" s="10">
        <f t="shared" si="12"/>
        <v>0.5714285714285714</v>
      </c>
      <c r="I13" s="11">
        <f t="shared" si="13"/>
        <v>0.42857142857142855</v>
      </c>
      <c r="J13" s="69">
        <f t="shared" si="14"/>
        <v>73.857142857142861</v>
      </c>
      <c r="K13" s="38">
        <f t="shared" si="15"/>
        <v>7</v>
      </c>
      <c r="L13" s="30">
        <v>5</v>
      </c>
      <c r="M13" s="5">
        <v>7</v>
      </c>
      <c r="N13" s="3">
        <v>309</v>
      </c>
      <c r="O13" s="5">
        <v>568</v>
      </c>
      <c r="P13" s="7">
        <f t="shared" si="2"/>
        <v>61.8</v>
      </c>
      <c r="Q13" s="9">
        <f t="shared" si="3"/>
        <v>81.142857142857139</v>
      </c>
      <c r="R13" s="10">
        <f t="shared" si="4"/>
        <v>0.41666666666666669</v>
      </c>
      <c r="S13" s="11">
        <f t="shared" si="16"/>
        <v>0.58333333333333337</v>
      </c>
      <c r="T13" s="69">
        <f t="shared" si="17"/>
        <v>73.083333333333329</v>
      </c>
      <c r="U13" s="42">
        <f t="shared" si="18"/>
        <v>12</v>
      </c>
      <c r="V13" s="24">
        <v>3</v>
      </c>
      <c r="W13" s="5">
        <v>3</v>
      </c>
      <c r="X13" s="3">
        <v>136</v>
      </c>
      <c r="Y13" s="5">
        <v>240</v>
      </c>
      <c r="Z13" s="7">
        <v>59.114503816793892</v>
      </c>
      <c r="AA13" s="9">
        <f t="shared" si="5"/>
        <v>80</v>
      </c>
      <c r="AB13" s="10">
        <f t="shared" si="31"/>
        <v>0.5</v>
      </c>
      <c r="AC13" s="11">
        <f t="shared" si="32"/>
        <v>0.5</v>
      </c>
      <c r="AD13" s="69">
        <f t="shared" si="20"/>
        <v>62.666666666666664</v>
      </c>
      <c r="AE13" s="25">
        <f t="shared" si="21"/>
        <v>6</v>
      </c>
      <c r="AF13" s="30">
        <v>6</v>
      </c>
      <c r="AG13" s="5">
        <v>2</v>
      </c>
      <c r="AH13" s="3">
        <v>289</v>
      </c>
      <c r="AI13" s="5">
        <v>174</v>
      </c>
      <c r="AJ13" s="7"/>
      <c r="AK13" s="9">
        <f t="shared" si="7"/>
        <v>87</v>
      </c>
      <c r="AL13" s="10">
        <f t="shared" si="22"/>
        <v>0.75</v>
      </c>
      <c r="AM13" s="11">
        <f t="shared" si="23"/>
        <v>0.25</v>
      </c>
      <c r="AN13" s="69">
        <f t="shared" si="24"/>
        <v>57.875</v>
      </c>
      <c r="AO13" s="42">
        <f t="shared" si="25"/>
        <v>8</v>
      </c>
      <c r="AP13" s="24">
        <f t="shared" si="26"/>
        <v>18</v>
      </c>
      <c r="AQ13" s="5">
        <f t="shared" si="9"/>
        <v>15</v>
      </c>
      <c r="AR13" s="3">
        <f t="shared" si="10"/>
        <v>1012</v>
      </c>
      <c r="AS13" s="5">
        <f t="shared" si="10"/>
        <v>1221</v>
      </c>
      <c r="AT13" s="7">
        <f t="shared" si="27"/>
        <v>56.222222222222221</v>
      </c>
      <c r="AU13" s="9">
        <f t="shared" si="27"/>
        <v>81.400000000000006</v>
      </c>
      <c r="AV13" s="10">
        <f t="shared" si="28"/>
        <v>0.54545454545454541</v>
      </c>
      <c r="AW13" s="11">
        <f t="shared" si="11"/>
        <v>0.45454545454545453</v>
      </c>
      <c r="AX13" s="69">
        <f t="shared" si="29"/>
        <v>67.666666666666671</v>
      </c>
      <c r="AY13" s="25">
        <f t="shared" si="30"/>
        <v>33</v>
      </c>
    </row>
    <row r="14" spans="1:51" x14ac:dyDescent="0.2">
      <c r="A14" s="63" t="s">
        <v>53</v>
      </c>
      <c r="B14" s="37">
        <v>3</v>
      </c>
      <c r="C14" s="5">
        <v>1</v>
      </c>
      <c r="D14" s="3">
        <v>188</v>
      </c>
      <c r="E14" s="5">
        <v>76</v>
      </c>
      <c r="F14" s="7"/>
      <c r="G14" s="9">
        <f t="shared" si="0"/>
        <v>76</v>
      </c>
      <c r="H14" s="10">
        <f t="shared" si="12"/>
        <v>0.75</v>
      </c>
      <c r="I14" s="11">
        <f t="shared" si="13"/>
        <v>0.25</v>
      </c>
      <c r="J14" s="69">
        <f t="shared" si="14"/>
        <v>66</v>
      </c>
      <c r="K14" s="38">
        <f t="shared" si="15"/>
        <v>4</v>
      </c>
      <c r="L14" s="30">
        <v>5</v>
      </c>
      <c r="M14" s="5">
        <v>1</v>
      </c>
      <c r="N14" s="3">
        <v>272</v>
      </c>
      <c r="O14" s="5">
        <v>77</v>
      </c>
      <c r="P14" s="7">
        <f t="shared" si="2"/>
        <v>54.4</v>
      </c>
      <c r="Q14" s="9">
        <f t="shared" si="3"/>
        <v>77</v>
      </c>
      <c r="R14" s="10">
        <f t="shared" si="4"/>
        <v>0.83333333333333337</v>
      </c>
      <c r="S14" s="11">
        <f t="shared" si="16"/>
        <v>0.16666666666666666</v>
      </c>
      <c r="T14" s="69">
        <f t="shared" si="17"/>
        <v>58.166666666666664</v>
      </c>
      <c r="U14" s="42">
        <f t="shared" si="18"/>
        <v>6</v>
      </c>
      <c r="V14" s="24">
        <v>4</v>
      </c>
      <c r="W14" s="5">
        <v>1</v>
      </c>
      <c r="X14" s="3">
        <v>263</v>
      </c>
      <c r="Y14" s="5">
        <v>82</v>
      </c>
      <c r="Z14" s="7">
        <v>0</v>
      </c>
      <c r="AA14" s="9">
        <f t="shared" si="5"/>
        <v>82</v>
      </c>
      <c r="AB14" s="10">
        <f t="shared" si="31"/>
        <v>0.8</v>
      </c>
      <c r="AC14" s="11">
        <f t="shared" si="32"/>
        <v>0.2</v>
      </c>
      <c r="AD14" s="69">
        <f t="shared" si="20"/>
        <v>69</v>
      </c>
      <c r="AE14" s="25">
        <f t="shared" si="21"/>
        <v>5</v>
      </c>
      <c r="AF14" s="30"/>
      <c r="AG14" s="5"/>
      <c r="AH14" s="3"/>
      <c r="AI14" s="5"/>
      <c r="AJ14" s="7"/>
      <c r="AK14" s="9" t="str">
        <f t="shared" si="7"/>
        <v/>
      </c>
      <c r="AL14" s="10" t="str">
        <f t="shared" si="22"/>
        <v/>
      </c>
      <c r="AM14" s="11" t="str">
        <f t="shared" si="23"/>
        <v/>
      </c>
      <c r="AN14" s="69" t="str">
        <f t="shared" si="24"/>
        <v/>
      </c>
      <c r="AO14" s="42">
        <f t="shared" si="25"/>
        <v>0</v>
      </c>
      <c r="AP14" s="24">
        <f t="shared" si="26"/>
        <v>12</v>
      </c>
      <c r="AQ14" s="5">
        <f t="shared" si="9"/>
        <v>3</v>
      </c>
      <c r="AR14" s="3">
        <f t="shared" si="10"/>
        <v>723</v>
      </c>
      <c r="AS14" s="5">
        <f t="shared" si="10"/>
        <v>235</v>
      </c>
      <c r="AT14" s="7">
        <f t="shared" si="27"/>
        <v>60.25</v>
      </c>
      <c r="AU14" s="9">
        <f t="shared" si="27"/>
        <v>78.333333333333329</v>
      </c>
      <c r="AV14" s="10">
        <f t="shared" si="28"/>
        <v>0.8</v>
      </c>
      <c r="AW14" s="11">
        <f t="shared" si="11"/>
        <v>0.2</v>
      </c>
      <c r="AX14" s="69">
        <f t="shared" si="29"/>
        <v>63.866666666666667</v>
      </c>
      <c r="AY14" s="25">
        <f t="shared" si="30"/>
        <v>15</v>
      </c>
    </row>
    <row r="15" spans="1:51" x14ac:dyDescent="0.2">
      <c r="A15" s="63" t="s">
        <v>5</v>
      </c>
      <c r="B15" s="37">
        <v>103</v>
      </c>
      <c r="C15" s="16">
        <v>70</v>
      </c>
      <c r="D15" s="3">
        <v>6251</v>
      </c>
      <c r="E15" s="16">
        <v>5567</v>
      </c>
      <c r="F15" s="7"/>
      <c r="G15" s="9">
        <f t="shared" si="0"/>
        <v>79.528571428571425</v>
      </c>
      <c r="H15" s="10">
        <f t="shared" si="12"/>
        <v>0.59537572254335258</v>
      </c>
      <c r="I15" s="11">
        <f t="shared" si="13"/>
        <v>0.40462427745664742</v>
      </c>
      <c r="J15" s="69">
        <f t="shared" si="14"/>
        <v>68.312138728323703</v>
      </c>
      <c r="K15" s="38">
        <f t="shared" si="15"/>
        <v>173</v>
      </c>
      <c r="L15" s="30">
        <v>195</v>
      </c>
      <c r="M15" s="16">
        <v>128</v>
      </c>
      <c r="N15" s="3">
        <v>11956</v>
      </c>
      <c r="O15" s="16">
        <v>10431</v>
      </c>
      <c r="P15" s="7">
        <f t="shared" si="2"/>
        <v>61.312820512820515</v>
      </c>
      <c r="Q15" s="9">
        <f t="shared" si="3"/>
        <v>81.4921875</v>
      </c>
      <c r="R15" s="10">
        <f t="shared" si="4"/>
        <v>0.60371517027863775</v>
      </c>
      <c r="S15" s="11">
        <f t="shared" si="16"/>
        <v>0.39628482972136225</v>
      </c>
      <c r="T15" s="69">
        <f t="shared" si="17"/>
        <v>69.309597523219807</v>
      </c>
      <c r="U15" s="42">
        <f t="shared" si="18"/>
        <v>323</v>
      </c>
      <c r="V15" s="24">
        <v>131</v>
      </c>
      <c r="W15" s="16">
        <v>60</v>
      </c>
      <c r="X15" s="3">
        <v>7744</v>
      </c>
      <c r="Y15" s="16">
        <v>4810</v>
      </c>
      <c r="Z15" s="7">
        <v>0</v>
      </c>
      <c r="AA15" s="9">
        <f t="shared" si="5"/>
        <v>80.166666666666671</v>
      </c>
      <c r="AB15" s="10">
        <f t="shared" si="31"/>
        <v>0.68586387434554974</v>
      </c>
      <c r="AC15" s="11">
        <f t="shared" si="32"/>
        <v>0.31413612565445026</v>
      </c>
      <c r="AD15" s="69">
        <f t="shared" si="20"/>
        <v>65.727748691099478</v>
      </c>
      <c r="AE15" s="25">
        <f t="shared" si="21"/>
        <v>191</v>
      </c>
      <c r="AF15" s="30">
        <v>54</v>
      </c>
      <c r="AG15" s="5">
        <v>62</v>
      </c>
      <c r="AH15" s="3">
        <v>3236</v>
      </c>
      <c r="AI15" s="5">
        <v>5036</v>
      </c>
      <c r="AJ15" s="7"/>
      <c r="AK15" s="9">
        <f t="shared" si="7"/>
        <v>81.225806451612897</v>
      </c>
      <c r="AL15" s="10">
        <f t="shared" si="22"/>
        <v>0.46551724137931033</v>
      </c>
      <c r="AM15" s="11">
        <f t="shared" si="23"/>
        <v>0.53448275862068961</v>
      </c>
      <c r="AN15" s="69">
        <f t="shared" si="24"/>
        <v>71.310344827586206</v>
      </c>
      <c r="AO15" s="42">
        <f t="shared" si="25"/>
        <v>116</v>
      </c>
      <c r="AP15" s="24">
        <f t="shared" si="26"/>
        <v>483</v>
      </c>
      <c r="AQ15" s="5">
        <f t="shared" si="9"/>
        <v>320</v>
      </c>
      <c r="AR15" s="3">
        <f t="shared" si="10"/>
        <v>29187</v>
      </c>
      <c r="AS15" s="5">
        <f t="shared" si="10"/>
        <v>25844</v>
      </c>
      <c r="AT15" s="7">
        <f t="shared" si="27"/>
        <v>60.428571428571431</v>
      </c>
      <c r="AU15" s="9">
        <f t="shared" si="27"/>
        <v>80.762500000000003</v>
      </c>
      <c r="AV15" s="10">
        <f t="shared" si="28"/>
        <v>0.60149439601494392</v>
      </c>
      <c r="AW15" s="11">
        <f t="shared" si="11"/>
        <v>0.39850560398505602</v>
      </c>
      <c r="AX15" s="69">
        <f t="shared" si="29"/>
        <v>68.531755915317561</v>
      </c>
      <c r="AY15" s="25">
        <f t="shared" si="30"/>
        <v>803</v>
      </c>
    </row>
    <row r="16" spans="1:51" x14ac:dyDescent="0.2">
      <c r="A16" s="63" t="s">
        <v>6</v>
      </c>
      <c r="B16" s="37">
        <v>1</v>
      </c>
      <c r="C16" s="5">
        <v>1</v>
      </c>
      <c r="D16" s="3">
        <v>56</v>
      </c>
      <c r="E16" s="5">
        <v>80</v>
      </c>
      <c r="F16" s="7"/>
      <c r="G16" s="9">
        <f t="shared" si="0"/>
        <v>80</v>
      </c>
      <c r="H16" s="10">
        <f t="shared" si="12"/>
        <v>0.5</v>
      </c>
      <c r="I16" s="11">
        <f t="shared" si="13"/>
        <v>0.5</v>
      </c>
      <c r="J16" s="69">
        <f t="shared" si="14"/>
        <v>68</v>
      </c>
      <c r="K16" s="38">
        <f t="shared" si="15"/>
        <v>2</v>
      </c>
      <c r="L16" s="30">
        <v>7</v>
      </c>
      <c r="M16" s="5">
        <v>1</v>
      </c>
      <c r="N16" s="3">
        <v>423</v>
      </c>
      <c r="O16" s="5">
        <v>84</v>
      </c>
      <c r="P16" s="7">
        <f t="shared" si="2"/>
        <v>60.428571428571431</v>
      </c>
      <c r="Q16" s="9">
        <f t="shared" si="3"/>
        <v>84</v>
      </c>
      <c r="R16" s="10">
        <f t="shared" si="4"/>
        <v>0.875</v>
      </c>
      <c r="S16" s="11">
        <f t="shared" si="16"/>
        <v>0.125</v>
      </c>
      <c r="T16" s="69">
        <f t="shared" si="17"/>
        <v>63.375</v>
      </c>
      <c r="U16" s="42">
        <f t="shared" si="18"/>
        <v>8</v>
      </c>
      <c r="V16" s="24"/>
      <c r="W16" s="5"/>
      <c r="X16" s="3"/>
      <c r="Y16" s="5"/>
      <c r="Z16" s="7">
        <v>56.142857142857146</v>
      </c>
      <c r="AA16" s="9" t="str">
        <f t="shared" si="5"/>
        <v/>
      </c>
      <c r="AB16" s="10" t="str">
        <f t="shared" si="31"/>
        <v/>
      </c>
      <c r="AC16" s="11" t="str">
        <f t="shared" si="32"/>
        <v/>
      </c>
      <c r="AD16" s="69" t="str">
        <f t="shared" si="20"/>
        <v/>
      </c>
      <c r="AE16" s="25">
        <f t="shared" si="21"/>
        <v>0</v>
      </c>
      <c r="AF16" s="30">
        <v>2</v>
      </c>
      <c r="AG16" s="5">
        <v>1</v>
      </c>
      <c r="AH16" s="3">
        <v>139</v>
      </c>
      <c r="AI16" s="5">
        <v>82</v>
      </c>
      <c r="AJ16" s="7"/>
      <c r="AK16" s="9">
        <f t="shared" si="7"/>
        <v>82</v>
      </c>
      <c r="AL16" s="10">
        <f t="shared" si="22"/>
        <v>0.66666666666666663</v>
      </c>
      <c r="AM16" s="11">
        <f t="shared" si="23"/>
        <v>0.33333333333333331</v>
      </c>
      <c r="AN16" s="69">
        <f t="shared" si="24"/>
        <v>73.666666666666671</v>
      </c>
      <c r="AO16" s="42">
        <f t="shared" si="25"/>
        <v>3</v>
      </c>
      <c r="AP16" s="24">
        <f t="shared" si="26"/>
        <v>10</v>
      </c>
      <c r="AQ16" s="5">
        <f t="shared" si="9"/>
        <v>3</v>
      </c>
      <c r="AR16" s="3">
        <f t="shared" si="10"/>
        <v>618</v>
      </c>
      <c r="AS16" s="5">
        <f t="shared" si="10"/>
        <v>246</v>
      </c>
      <c r="AT16" s="7">
        <f t="shared" si="27"/>
        <v>61.8</v>
      </c>
      <c r="AU16" s="9">
        <f t="shared" si="27"/>
        <v>82</v>
      </c>
      <c r="AV16" s="10">
        <f t="shared" si="28"/>
        <v>0.76923076923076927</v>
      </c>
      <c r="AW16" s="11">
        <f t="shared" si="11"/>
        <v>0.23076923076923078</v>
      </c>
      <c r="AX16" s="69">
        <f t="shared" si="29"/>
        <v>66.461538461538467</v>
      </c>
      <c r="AY16" s="25">
        <f t="shared" si="30"/>
        <v>13</v>
      </c>
    </row>
    <row r="17" spans="1:51" x14ac:dyDescent="0.2">
      <c r="A17" s="63" t="s">
        <v>7</v>
      </c>
      <c r="B17" s="39">
        <v>3</v>
      </c>
      <c r="C17" s="5">
        <v>3</v>
      </c>
      <c r="D17" s="17">
        <v>186</v>
      </c>
      <c r="E17" s="5">
        <v>236</v>
      </c>
      <c r="F17" s="7"/>
      <c r="G17" s="9">
        <f t="shared" si="0"/>
        <v>78.666666666666671</v>
      </c>
      <c r="H17" s="10">
        <f t="shared" si="12"/>
        <v>0.5</v>
      </c>
      <c r="I17" s="11">
        <f t="shared" si="13"/>
        <v>0.5</v>
      </c>
      <c r="J17" s="69">
        <f t="shared" si="14"/>
        <v>70.333333333333329</v>
      </c>
      <c r="K17" s="38">
        <f t="shared" si="15"/>
        <v>6</v>
      </c>
      <c r="L17" s="17">
        <v>13</v>
      </c>
      <c r="M17" s="5">
        <v>5</v>
      </c>
      <c r="N17" s="17">
        <v>743</v>
      </c>
      <c r="O17" s="5">
        <v>413</v>
      </c>
      <c r="P17" s="7">
        <f t="shared" si="2"/>
        <v>57.153846153846153</v>
      </c>
      <c r="Q17" s="9">
        <f t="shared" si="3"/>
        <v>82.6</v>
      </c>
      <c r="R17" s="10">
        <f t="shared" si="4"/>
        <v>0.72222222222222221</v>
      </c>
      <c r="S17" s="11">
        <f t="shared" si="16"/>
        <v>0.27777777777777779</v>
      </c>
      <c r="T17" s="69">
        <f t="shared" si="17"/>
        <v>64.222222222222229</v>
      </c>
      <c r="U17" s="42">
        <f t="shared" si="18"/>
        <v>18</v>
      </c>
      <c r="V17" s="26"/>
      <c r="W17" s="5">
        <v>3</v>
      </c>
      <c r="X17" s="17"/>
      <c r="Y17" s="5">
        <v>254</v>
      </c>
      <c r="Z17" s="7">
        <v>64.125</v>
      </c>
      <c r="AA17" s="9">
        <f t="shared" si="5"/>
        <v>84.666666666666671</v>
      </c>
      <c r="AB17" s="10" t="str">
        <f t="shared" si="31"/>
        <v/>
      </c>
      <c r="AC17" s="11">
        <f t="shared" si="32"/>
        <v>1</v>
      </c>
      <c r="AD17" s="69">
        <f t="shared" si="20"/>
        <v>84.666666666666671</v>
      </c>
      <c r="AE17" s="25">
        <f t="shared" si="21"/>
        <v>3</v>
      </c>
      <c r="AF17" s="17">
        <v>3</v>
      </c>
      <c r="AG17" s="5">
        <v>2</v>
      </c>
      <c r="AH17" s="3">
        <v>180</v>
      </c>
      <c r="AI17" s="5">
        <v>168</v>
      </c>
      <c r="AJ17" s="7"/>
      <c r="AK17" s="9">
        <f t="shared" si="7"/>
        <v>84</v>
      </c>
      <c r="AL17" s="10">
        <f t="shared" si="22"/>
        <v>0.6</v>
      </c>
      <c r="AM17" s="11">
        <f t="shared" si="23"/>
        <v>0.4</v>
      </c>
      <c r="AN17" s="69">
        <f t="shared" si="24"/>
        <v>69.599999999999994</v>
      </c>
      <c r="AO17" s="42">
        <f t="shared" si="25"/>
        <v>5</v>
      </c>
      <c r="AP17" s="24">
        <f t="shared" si="26"/>
        <v>19</v>
      </c>
      <c r="AQ17" s="5">
        <f t="shared" si="9"/>
        <v>13</v>
      </c>
      <c r="AR17" s="3">
        <f t="shared" si="10"/>
        <v>1109</v>
      </c>
      <c r="AS17" s="5">
        <f t="shared" si="10"/>
        <v>1071</v>
      </c>
      <c r="AT17" s="7">
        <f t="shared" si="27"/>
        <v>58.368421052631582</v>
      </c>
      <c r="AU17" s="9">
        <f t="shared" si="27"/>
        <v>82.384615384615387</v>
      </c>
      <c r="AV17" s="10">
        <f t="shared" si="28"/>
        <v>0.59375</v>
      </c>
      <c r="AW17" s="11">
        <f t="shared" si="11"/>
        <v>0.40625</v>
      </c>
      <c r="AX17" s="69">
        <f t="shared" si="29"/>
        <v>68.125</v>
      </c>
      <c r="AY17" s="25">
        <f t="shared" si="30"/>
        <v>32</v>
      </c>
    </row>
    <row r="18" spans="1:51" x14ac:dyDescent="0.2">
      <c r="A18" s="63" t="s">
        <v>8</v>
      </c>
      <c r="B18" s="37">
        <v>6</v>
      </c>
      <c r="C18" s="16">
        <v>8</v>
      </c>
      <c r="D18" s="3">
        <v>382</v>
      </c>
      <c r="E18" s="16">
        <v>641</v>
      </c>
      <c r="F18" s="7"/>
      <c r="G18" s="9">
        <f t="shared" si="0"/>
        <v>80.125</v>
      </c>
      <c r="H18" s="10">
        <f t="shared" si="12"/>
        <v>0.42857142857142855</v>
      </c>
      <c r="I18" s="11">
        <f t="shared" si="13"/>
        <v>0.5714285714285714</v>
      </c>
      <c r="J18" s="69">
        <f t="shared" si="14"/>
        <v>73.071428571428569</v>
      </c>
      <c r="K18" s="38">
        <f t="shared" si="15"/>
        <v>14</v>
      </c>
      <c r="L18" s="30">
        <v>18</v>
      </c>
      <c r="M18" s="16">
        <v>9</v>
      </c>
      <c r="N18" s="3">
        <v>1137</v>
      </c>
      <c r="O18" s="16">
        <v>756</v>
      </c>
      <c r="P18" s="7">
        <f t="shared" si="2"/>
        <v>63.166666666666664</v>
      </c>
      <c r="Q18" s="9">
        <f t="shared" si="3"/>
        <v>84</v>
      </c>
      <c r="R18" s="10">
        <f t="shared" si="4"/>
        <v>0.66666666666666663</v>
      </c>
      <c r="S18" s="11">
        <f t="shared" si="16"/>
        <v>0.33333333333333331</v>
      </c>
      <c r="T18" s="69">
        <f t="shared" si="17"/>
        <v>70.111111111111114</v>
      </c>
      <c r="U18" s="42">
        <f t="shared" si="18"/>
        <v>27</v>
      </c>
      <c r="V18" s="24">
        <v>7</v>
      </c>
      <c r="W18" s="16">
        <v>5</v>
      </c>
      <c r="X18" s="3">
        <v>393</v>
      </c>
      <c r="Y18" s="16">
        <v>405</v>
      </c>
      <c r="Z18" s="7">
        <v>57.375</v>
      </c>
      <c r="AA18" s="9">
        <f t="shared" si="5"/>
        <v>81</v>
      </c>
      <c r="AB18" s="10">
        <f t="shared" si="31"/>
        <v>0.58333333333333337</v>
      </c>
      <c r="AC18" s="11">
        <f t="shared" si="32"/>
        <v>0.41666666666666669</v>
      </c>
      <c r="AD18" s="69">
        <f t="shared" si="20"/>
        <v>66.5</v>
      </c>
      <c r="AE18" s="25">
        <f t="shared" si="21"/>
        <v>12</v>
      </c>
      <c r="AF18" s="30">
        <v>4</v>
      </c>
      <c r="AG18" s="5">
        <v>7</v>
      </c>
      <c r="AH18" s="3">
        <v>201</v>
      </c>
      <c r="AI18" s="5">
        <v>582</v>
      </c>
      <c r="AJ18" s="7"/>
      <c r="AK18" s="9">
        <f t="shared" si="7"/>
        <v>83.142857142857139</v>
      </c>
      <c r="AL18" s="10">
        <f t="shared" si="22"/>
        <v>0.36363636363636365</v>
      </c>
      <c r="AM18" s="11">
        <f t="shared" si="23"/>
        <v>0.63636363636363635</v>
      </c>
      <c r="AN18" s="69">
        <f t="shared" si="24"/>
        <v>71.181818181818187</v>
      </c>
      <c r="AO18" s="42">
        <f t="shared" si="25"/>
        <v>11</v>
      </c>
      <c r="AP18" s="24">
        <f t="shared" si="26"/>
        <v>35</v>
      </c>
      <c r="AQ18" s="5">
        <f t="shared" si="9"/>
        <v>29</v>
      </c>
      <c r="AR18" s="3">
        <f t="shared" si="10"/>
        <v>2113</v>
      </c>
      <c r="AS18" s="5">
        <f t="shared" si="10"/>
        <v>2384</v>
      </c>
      <c r="AT18" s="7">
        <f t="shared" si="27"/>
        <v>60.371428571428574</v>
      </c>
      <c r="AU18" s="9">
        <f t="shared" si="27"/>
        <v>82.206896551724142</v>
      </c>
      <c r="AV18" s="10">
        <f t="shared" si="28"/>
        <v>0.546875</v>
      </c>
      <c r="AW18" s="11">
        <f t="shared" si="11"/>
        <v>0.453125</v>
      </c>
      <c r="AX18" s="69">
        <f t="shared" si="29"/>
        <v>70.265625</v>
      </c>
      <c r="AY18" s="25">
        <f t="shared" si="30"/>
        <v>64</v>
      </c>
    </row>
    <row r="19" spans="1:51" x14ac:dyDescent="0.2">
      <c r="A19" s="63" t="s">
        <v>9</v>
      </c>
      <c r="B19" s="39">
        <v>6</v>
      </c>
      <c r="C19" s="16">
        <v>5</v>
      </c>
      <c r="D19" s="17">
        <v>404</v>
      </c>
      <c r="E19" s="16">
        <v>384</v>
      </c>
      <c r="F19" s="7"/>
      <c r="G19" s="9">
        <f t="shared" si="0"/>
        <v>76.8</v>
      </c>
      <c r="H19" s="10">
        <f t="shared" si="12"/>
        <v>0.54545454545454541</v>
      </c>
      <c r="I19" s="11">
        <f t="shared" si="13"/>
        <v>0.45454545454545453</v>
      </c>
      <c r="J19" s="69">
        <f t="shared" si="14"/>
        <v>71.63636363636364</v>
      </c>
      <c r="K19" s="38">
        <f t="shared" si="15"/>
        <v>11</v>
      </c>
      <c r="L19" s="17">
        <v>8</v>
      </c>
      <c r="M19" s="16">
        <v>8</v>
      </c>
      <c r="N19" s="17">
        <v>459</v>
      </c>
      <c r="O19" s="16">
        <v>667</v>
      </c>
      <c r="P19" s="7">
        <f t="shared" si="2"/>
        <v>57.375</v>
      </c>
      <c r="Q19" s="9">
        <f t="shared" si="3"/>
        <v>83.375</v>
      </c>
      <c r="R19" s="10">
        <f t="shared" si="4"/>
        <v>0.5</v>
      </c>
      <c r="S19" s="11">
        <f t="shared" si="16"/>
        <v>0.5</v>
      </c>
      <c r="T19" s="69">
        <f t="shared" si="17"/>
        <v>70.375</v>
      </c>
      <c r="U19" s="42">
        <f t="shared" si="18"/>
        <v>16</v>
      </c>
      <c r="V19" s="26">
        <v>8</v>
      </c>
      <c r="W19" s="16">
        <v>6</v>
      </c>
      <c r="X19" s="17">
        <v>513</v>
      </c>
      <c r="Y19" s="16">
        <v>497</v>
      </c>
      <c r="Z19" s="7">
        <v>55.363636363636367</v>
      </c>
      <c r="AA19" s="9">
        <f t="shared" si="5"/>
        <v>82.833333333333329</v>
      </c>
      <c r="AB19" s="10">
        <f t="shared" si="31"/>
        <v>0.5714285714285714</v>
      </c>
      <c r="AC19" s="11">
        <f t="shared" si="32"/>
        <v>0.42857142857142855</v>
      </c>
      <c r="AD19" s="69">
        <f t="shared" si="20"/>
        <v>72.142857142857139</v>
      </c>
      <c r="AE19" s="25">
        <f t="shared" si="21"/>
        <v>14</v>
      </c>
      <c r="AF19" s="17">
        <v>4</v>
      </c>
      <c r="AG19" s="5">
        <v>6</v>
      </c>
      <c r="AH19" s="3">
        <v>266</v>
      </c>
      <c r="AI19" s="5">
        <v>490</v>
      </c>
      <c r="AJ19" s="7"/>
      <c r="AK19" s="9">
        <f t="shared" si="7"/>
        <v>81.666666666666671</v>
      </c>
      <c r="AL19" s="10">
        <f t="shared" si="22"/>
        <v>0.4</v>
      </c>
      <c r="AM19" s="11">
        <f t="shared" si="23"/>
        <v>0.6</v>
      </c>
      <c r="AN19" s="69">
        <f t="shared" si="24"/>
        <v>75.599999999999994</v>
      </c>
      <c r="AO19" s="42">
        <f t="shared" si="25"/>
        <v>10</v>
      </c>
      <c r="AP19" s="24">
        <f t="shared" si="26"/>
        <v>26</v>
      </c>
      <c r="AQ19" s="5">
        <f t="shared" si="9"/>
        <v>25</v>
      </c>
      <c r="AR19" s="3">
        <f t="shared" si="10"/>
        <v>1642</v>
      </c>
      <c r="AS19" s="5">
        <f t="shared" si="10"/>
        <v>2038</v>
      </c>
      <c r="AT19" s="7">
        <f t="shared" si="27"/>
        <v>63.153846153846153</v>
      </c>
      <c r="AU19" s="9">
        <f t="shared" si="27"/>
        <v>81.52</v>
      </c>
      <c r="AV19" s="10">
        <f t="shared" si="28"/>
        <v>0.50980392156862742</v>
      </c>
      <c r="AW19" s="11">
        <f t="shared" si="11"/>
        <v>0.49019607843137253</v>
      </c>
      <c r="AX19" s="69">
        <f t="shared" si="29"/>
        <v>72.156862745098039</v>
      </c>
      <c r="AY19" s="25">
        <f t="shared" si="30"/>
        <v>51</v>
      </c>
    </row>
    <row r="20" spans="1:51" x14ac:dyDescent="0.2">
      <c r="A20" s="63" t="s">
        <v>62</v>
      </c>
      <c r="B20" s="37">
        <v>1</v>
      </c>
      <c r="C20" s="5"/>
      <c r="D20" s="3">
        <v>30</v>
      </c>
      <c r="E20" s="5"/>
      <c r="F20" s="7"/>
      <c r="G20" s="9" t="str">
        <f t="shared" si="0"/>
        <v/>
      </c>
      <c r="H20" s="10">
        <f t="shared" si="12"/>
        <v>1</v>
      </c>
      <c r="I20" s="11" t="str">
        <f t="shared" si="13"/>
        <v/>
      </c>
      <c r="J20" s="69">
        <f t="shared" si="14"/>
        <v>30</v>
      </c>
      <c r="K20" s="38">
        <f t="shared" si="15"/>
        <v>1</v>
      </c>
      <c r="L20" s="30">
        <v>1</v>
      </c>
      <c r="M20" s="5"/>
      <c r="N20" s="3">
        <v>49</v>
      </c>
      <c r="O20" s="5"/>
      <c r="P20" s="7">
        <f t="shared" si="2"/>
        <v>49</v>
      </c>
      <c r="Q20" s="9" t="str">
        <f t="shared" si="3"/>
        <v/>
      </c>
      <c r="R20" s="10">
        <f t="shared" si="4"/>
        <v>1</v>
      </c>
      <c r="S20" s="11">
        <f t="shared" si="16"/>
        <v>0</v>
      </c>
      <c r="T20" s="69">
        <f t="shared" si="17"/>
        <v>49</v>
      </c>
      <c r="U20" s="42">
        <f t="shared" si="18"/>
        <v>1</v>
      </c>
      <c r="V20" s="24"/>
      <c r="W20" s="5"/>
      <c r="X20" s="3"/>
      <c r="Y20" s="5"/>
      <c r="Z20" s="7">
        <v>0</v>
      </c>
      <c r="AA20" s="9" t="str">
        <f t="shared" si="5"/>
        <v/>
      </c>
      <c r="AB20" s="10" t="str">
        <f t="shared" si="31"/>
        <v/>
      </c>
      <c r="AC20" s="11" t="str">
        <f t="shared" si="32"/>
        <v/>
      </c>
      <c r="AD20" s="69" t="str">
        <f t="shared" si="20"/>
        <v/>
      </c>
      <c r="AE20" s="25">
        <f t="shared" si="21"/>
        <v>0</v>
      </c>
      <c r="AF20" s="30"/>
      <c r="AG20" s="5"/>
      <c r="AH20" s="3"/>
      <c r="AI20" s="5"/>
      <c r="AJ20" s="7"/>
      <c r="AK20" s="9" t="str">
        <f t="shared" si="7"/>
        <v/>
      </c>
      <c r="AL20" s="10" t="str">
        <f t="shared" si="22"/>
        <v/>
      </c>
      <c r="AM20" s="11" t="str">
        <f t="shared" si="23"/>
        <v/>
      </c>
      <c r="AN20" s="69" t="str">
        <f t="shared" si="24"/>
        <v/>
      </c>
      <c r="AO20" s="42">
        <f t="shared" si="25"/>
        <v>0</v>
      </c>
      <c r="AP20" s="24">
        <f t="shared" si="26"/>
        <v>2</v>
      </c>
      <c r="AQ20" s="5">
        <f t="shared" si="9"/>
        <v>0</v>
      </c>
      <c r="AR20" s="3">
        <f t="shared" si="10"/>
        <v>79</v>
      </c>
      <c r="AS20" s="5">
        <f t="shared" si="10"/>
        <v>0</v>
      </c>
      <c r="AT20" s="7">
        <f t="shared" si="27"/>
        <v>39.5</v>
      </c>
      <c r="AU20" s="9" t="str">
        <f t="shared" si="27"/>
        <v/>
      </c>
      <c r="AV20" s="10">
        <f t="shared" si="28"/>
        <v>1</v>
      </c>
      <c r="AW20" s="11" t="str">
        <f t="shared" si="11"/>
        <v/>
      </c>
      <c r="AX20" s="69">
        <f t="shared" si="29"/>
        <v>39.5</v>
      </c>
      <c r="AY20" s="25">
        <f t="shared" si="30"/>
        <v>2</v>
      </c>
    </row>
    <row r="21" spans="1:51" x14ac:dyDescent="0.2">
      <c r="A21" s="63" t="s">
        <v>10</v>
      </c>
      <c r="B21" s="37">
        <v>9</v>
      </c>
      <c r="C21" s="5">
        <v>5</v>
      </c>
      <c r="D21" s="3">
        <v>468</v>
      </c>
      <c r="E21" s="5">
        <v>389</v>
      </c>
      <c r="F21" s="7"/>
      <c r="G21" s="9">
        <f t="shared" si="0"/>
        <v>77.8</v>
      </c>
      <c r="H21" s="10">
        <f t="shared" si="12"/>
        <v>0.6428571428571429</v>
      </c>
      <c r="I21" s="11">
        <f t="shared" si="13"/>
        <v>0.35714285714285715</v>
      </c>
      <c r="J21" s="69">
        <f t="shared" si="14"/>
        <v>61.214285714285715</v>
      </c>
      <c r="K21" s="38">
        <f t="shared" si="15"/>
        <v>14</v>
      </c>
      <c r="L21" s="30">
        <v>7</v>
      </c>
      <c r="M21" s="5">
        <v>6</v>
      </c>
      <c r="N21" s="3">
        <v>329</v>
      </c>
      <c r="O21" s="5">
        <v>473</v>
      </c>
      <c r="P21" s="7">
        <f t="shared" si="2"/>
        <v>47</v>
      </c>
      <c r="Q21" s="9">
        <f t="shared" si="3"/>
        <v>78.833333333333329</v>
      </c>
      <c r="R21" s="10">
        <f t="shared" si="4"/>
        <v>0.53846153846153844</v>
      </c>
      <c r="S21" s="11">
        <f t="shared" si="16"/>
        <v>0.46153846153846156</v>
      </c>
      <c r="T21" s="69">
        <f t="shared" si="17"/>
        <v>61.692307692307693</v>
      </c>
      <c r="U21" s="42">
        <f t="shared" si="18"/>
        <v>13</v>
      </c>
      <c r="V21" s="24">
        <v>9</v>
      </c>
      <c r="W21" s="5">
        <v>3</v>
      </c>
      <c r="X21" s="3">
        <v>523</v>
      </c>
      <c r="Y21" s="5">
        <v>241</v>
      </c>
      <c r="Z21" s="7">
        <v>30</v>
      </c>
      <c r="AA21" s="9">
        <f t="shared" si="5"/>
        <v>80.333333333333329</v>
      </c>
      <c r="AB21" s="10">
        <f t="shared" si="31"/>
        <v>0.75</v>
      </c>
      <c r="AC21" s="11">
        <f t="shared" si="32"/>
        <v>0.25</v>
      </c>
      <c r="AD21" s="69">
        <f t="shared" si="20"/>
        <v>63.666666666666664</v>
      </c>
      <c r="AE21" s="25">
        <f t="shared" si="21"/>
        <v>12</v>
      </c>
      <c r="AF21" s="30">
        <v>6</v>
      </c>
      <c r="AG21" s="5">
        <v>1</v>
      </c>
      <c r="AH21" s="3">
        <v>409</v>
      </c>
      <c r="AI21" s="5">
        <v>78</v>
      </c>
      <c r="AJ21" s="7"/>
      <c r="AK21" s="9">
        <f t="shared" si="7"/>
        <v>78</v>
      </c>
      <c r="AL21" s="10">
        <f t="shared" si="22"/>
        <v>0.8571428571428571</v>
      </c>
      <c r="AM21" s="11">
        <f t="shared" si="23"/>
        <v>0.14285714285714285</v>
      </c>
      <c r="AN21" s="69">
        <f t="shared" si="24"/>
        <v>69.571428571428569</v>
      </c>
      <c r="AO21" s="42">
        <f t="shared" si="25"/>
        <v>7</v>
      </c>
      <c r="AP21" s="24">
        <f t="shared" si="26"/>
        <v>31</v>
      </c>
      <c r="AQ21" s="5">
        <f t="shared" si="9"/>
        <v>15</v>
      </c>
      <c r="AR21" s="3">
        <f t="shared" si="10"/>
        <v>1729</v>
      </c>
      <c r="AS21" s="5">
        <f t="shared" si="10"/>
        <v>1181</v>
      </c>
      <c r="AT21" s="7">
        <f t="shared" si="27"/>
        <v>55.774193548387096</v>
      </c>
      <c r="AU21" s="9">
        <f t="shared" si="27"/>
        <v>78.733333333333334</v>
      </c>
      <c r="AV21" s="10">
        <f t="shared" si="28"/>
        <v>0.67391304347826086</v>
      </c>
      <c r="AW21" s="11">
        <f t="shared" si="11"/>
        <v>0.32608695652173914</v>
      </c>
      <c r="AX21" s="69">
        <f t="shared" si="29"/>
        <v>63.260869565217391</v>
      </c>
      <c r="AY21" s="25">
        <f t="shared" si="30"/>
        <v>46</v>
      </c>
    </row>
    <row r="22" spans="1:51" x14ac:dyDescent="0.2">
      <c r="A22" s="63" t="s">
        <v>11</v>
      </c>
      <c r="B22" s="37">
        <v>3</v>
      </c>
      <c r="C22" s="5">
        <v>2</v>
      </c>
      <c r="D22" s="3">
        <v>200</v>
      </c>
      <c r="E22" s="5">
        <v>157</v>
      </c>
      <c r="F22" s="7"/>
      <c r="G22" s="9">
        <f t="shared" si="0"/>
        <v>78.5</v>
      </c>
      <c r="H22" s="10">
        <f t="shared" si="12"/>
        <v>0.6</v>
      </c>
      <c r="I22" s="11">
        <f t="shared" si="13"/>
        <v>0.4</v>
      </c>
      <c r="J22" s="69">
        <f t="shared" si="14"/>
        <v>71.400000000000006</v>
      </c>
      <c r="K22" s="38">
        <f t="shared" si="15"/>
        <v>5</v>
      </c>
      <c r="L22" s="30">
        <v>14</v>
      </c>
      <c r="M22" s="5">
        <v>4</v>
      </c>
      <c r="N22" s="3">
        <v>771</v>
      </c>
      <c r="O22" s="5">
        <v>321</v>
      </c>
      <c r="P22" s="7">
        <f t="shared" si="2"/>
        <v>55.071428571428569</v>
      </c>
      <c r="Q22" s="9">
        <f t="shared" si="3"/>
        <v>80.25</v>
      </c>
      <c r="R22" s="10">
        <f t="shared" si="4"/>
        <v>0.77777777777777779</v>
      </c>
      <c r="S22" s="11">
        <f t="shared" si="16"/>
        <v>0.22222222222222221</v>
      </c>
      <c r="T22" s="69">
        <f t="shared" si="17"/>
        <v>60.666666666666664</v>
      </c>
      <c r="U22" s="42">
        <f t="shared" si="18"/>
        <v>18</v>
      </c>
      <c r="V22" s="24">
        <v>12</v>
      </c>
      <c r="W22" s="5">
        <v>3</v>
      </c>
      <c r="X22" s="3">
        <v>677</v>
      </c>
      <c r="Y22" s="5">
        <v>236</v>
      </c>
      <c r="Z22" s="7">
        <v>60.943396226415096</v>
      </c>
      <c r="AA22" s="9">
        <f t="shared" si="5"/>
        <v>78.666666666666671</v>
      </c>
      <c r="AB22" s="10">
        <f t="shared" si="31"/>
        <v>0.8</v>
      </c>
      <c r="AC22" s="11">
        <f t="shared" si="32"/>
        <v>0.2</v>
      </c>
      <c r="AD22" s="69">
        <f t="shared" si="20"/>
        <v>60.866666666666667</v>
      </c>
      <c r="AE22" s="25">
        <f t="shared" si="21"/>
        <v>15</v>
      </c>
      <c r="AF22" s="30">
        <v>6</v>
      </c>
      <c r="AG22" s="5">
        <v>2</v>
      </c>
      <c r="AH22" s="3">
        <v>350</v>
      </c>
      <c r="AI22" s="5">
        <v>159</v>
      </c>
      <c r="AJ22" s="7"/>
      <c r="AK22" s="9">
        <f t="shared" si="7"/>
        <v>79.5</v>
      </c>
      <c r="AL22" s="10">
        <f t="shared" si="22"/>
        <v>0.75</v>
      </c>
      <c r="AM22" s="11">
        <f t="shared" si="23"/>
        <v>0.25</v>
      </c>
      <c r="AN22" s="69">
        <f t="shared" si="24"/>
        <v>63.625</v>
      </c>
      <c r="AO22" s="42">
        <f t="shared" si="25"/>
        <v>8</v>
      </c>
      <c r="AP22" s="24">
        <f t="shared" si="26"/>
        <v>35</v>
      </c>
      <c r="AQ22" s="5">
        <f t="shared" si="9"/>
        <v>11</v>
      </c>
      <c r="AR22" s="3">
        <f t="shared" si="10"/>
        <v>1998</v>
      </c>
      <c r="AS22" s="5">
        <f t="shared" si="10"/>
        <v>873</v>
      </c>
      <c r="AT22" s="7">
        <f t="shared" si="27"/>
        <v>57.085714285714289</v>
      </c>
      <c r="AU22" s="9">
        <f t="shared" si="27"/>
        <v>79.36363636363636</v>
      </c>
      <c r="AV22" s="10">
        <f t="shared" si="28"/>
        <v>0.76086956521739135</v>
      </c>
      <c r="AW22" s="11">
        <f t="shared" si="11"/>
        <v>0.2391304347826087</v>
      </c>
      <c r="AX22" s="69">
        <f t="shared" si="29"/>
        <v>62.413043478260867</v>
      </c>
      <c r="AY22" s="25">
        <f t="shared" si="30"/>
        <v>46</v>
      </c>
    </row>
    <row r="23" spans="1:51" x14ac:dyDescent="0.2">
      <c r="A23" s="63" t="s">
        <v>12</v>
      </c>
      <c r="B23" s="37">
        <v>1</v>
      </c>
      <c r="C23" s="5"/>
      <c r="D23" s="3">
        <v>60</v>
      </c>
      <c r="E23" s="5"/>
      <c r="F23" s="7"/>
      <c r="G23" s="9" t="str">
        <f t="shared" si="0"/>
        <v/>
      </c>
      <c r="H23" s="10">
        <f t="shared" si="12"/>
        <v>1</v>
      </c>
      <c r="I23" s="11" t="str">
        <f t="shared" si="13"/>
        <v/>
      </c>
      <c r="J23" s="69">
        <f t="shared" si="14"/>
        <v>60</v>
      </c>
      <c r="K23" s="38">
        <f t="shared" si="15"/>
        <v>1</v>
      </c>
      <c r="L23" s="30">
        <v>2</v>
      </c>
      <c r="M23" s="5"/>
      <c r="N23" s="3">
        <v>125</v>
      </c>
      <c r="O23" s="5"/>
      <c r="P23" s="7">
        <f t="shared" si="2"/>
        <v>62.5</v>
      </c>
      <c r="Q23" s="9" t="str">
        <f t="shared" si="3"/>
        <v/>
      </c>
      <c r="R23" s="10">
        <f t="shared" si="4"/>
        <v>1</v>
      </c>
      <c r="S23" s="11">
        <f t="shared" si="16"/>
        <v>0</v>
      </c>
      <c r="T23" s="69">
        <f t="shared" si="17"/>
        <v>62.5</v>
      </c>
      <c r="U23" s="42">
        <f t="shared" si="18"/>
        <v>2</v>
      </c>
      <c r="V23" s="24"/>
      <c r="W23" s="5"/>
      <c r="X23" s="3"/>
      <c r="Y23" s="5"/>
      <c r="Z23" s="7">
        <v>64.222222222222229</v>
      </c>
      <c r="AA23" s="9" t="str">
        <f t="shared" si="5"/>
        <v/>
      </c>
      <c r="AB23" s="10" t="str">
        <f t="shared" si="31"/>
        <v/>
      </c>
      <c r="AC23" s="11" t="str">
        <f t="shared" si="32"/>
        <v/>
      </c>
      <c r="AD23" s="69" t="str">
        <f t="shared" si="20"/>
        <v/>
      </c>
      <c r="AE23" s="25">
        <f t="shared" si="21"/>
        <v>0</v>
      </c>
      <c r="AF23" s="30"/>
      <c r="AG23" s="5">
        <v>1</v>
      </c>
      <c r="AH23" s="3"/>
      <c r="AI23" s="5">
        <v>81</v>
      </c>
      <c r="AJ23" s="7"/>
      <c r="AK23" s="9">
        <f t="shared" si="7"/>
        <v>81</v>
      </c>
      <c r="AL23" s="10" t="str">
        <f t="shared" si="22"/>
        <v/>
      </c>
      <c r="AM23" s="11">
        <f t="shared" si="23"/>
        <v>1</v>
      </c>
      <c r="AN23" s="69">
        <f t="shared" si="24"/>
        <v>81</v>
      </c>
      <c r="AO23" s="42">
        <f t="shared" si="25"/>
        <v>1</v>
      </c>
      <c r="AP23" s="24">
        <f t="shared" si="26"/>
        <v>3</v>
      </c>
      <c r="AQ23" s="5">
        <f t="shared" si="9"/>
        <v>1</v>
      </c>
      <c r="AR23" s="3">
        <f t="shared" si="10"/>
        <v>185</v>
      </c>
      <c r="AS23" s="5">
        <f t="shared" si="10"/>
        <v>81</v>
      </c>
      <c r="AT23" s="7">
        <f t="shared" si="27"/>
        <v>61.666666666666664</v>
      </c>
      <c r="AU23" s="9">
        <f t="shared" si="27"/>
        <v>81</v>
      </c>
      <c r="AV23" s="10">
        <f t="shared" si="28"/>
        <v>0.75</v>
      </c>
      <c r="AW23" s="11">
        <f t="shared" si="11"/>
        <v>0.25</v>
      </c>
      <c r="AX23" s="69">
        <f t="shared" si="29"/>
        <v>66.5</v>
      </c>
      <c r="AY23" s="25">
        <f t="shared" si="30"/>
        <v>4</v>
      </c>
    </row>
    <row r="24" spans="1:51" x14ac:dyDescent="0.2">
      <c r="A24" s="63" t="s">
        <v>56</v>
      </c>
      <c r="B24" s="39"/>
      <c r="C24" s="5"/>
      <c r="D24" s="17"/>
      <c r="E24" s="5"/>
      <c r="F24" s="7"/>
      <c r="G24" s="9" t="str">
        <f t="shared" si="0"/>
        <v/>
      </c>
      <c r="H24" s="10" t="str">
        <f t="shared" si="12"/>
        <v/>
      </c>
      <c r="I24" s="11" t="str">
        <f t="shared" si="13"/>
        <v/>
      </c>
      <c r="J24" s="69" t="str">
        <f t="shared" si="14"/>
        <v/>
      </c>
      <c r="K24" s="38">
        <f t="shared" si="15"/>
        <v>0</v>
      </c>
      <c r="L24" s="17">
        <v>2</v>
      </c>
      <c r="M24" s="5"/>
      <c r="N24" s="17">
        <v>99</v>
      </c>
      <c r="O24" s="5"/>
      <c r="P24" s="7">
        <f t="shared" si="2"/>
        <v>49.5</v>
      </c>
      <c r="Q24" s="9" t="str">
        <f t="shared" si="3"/>
        <v/>
      </c>
      <c r="R24" s="10">
        <f t="shared" si="4"/>
        <v>1</v>
      </c>
      <c r="S24" s="11">
        <f t="shared" si="16"/>
        <v>0</v>
      </c>
      <c r="T24" s="69">
        <f t="shared" si="17"/>
        <v>49.5</v>
      </c>
      <c r="U24" s="42">
        <f t="shared" si="18"/>
        <v>2</v>
      </c>
      <c r="V24" s="26">
        <v>1</v>
      </c>
      <c r="W24" s="5">
        <v>1</v>
      </c>
      <c r="X24" s="17">
        <v>30</v>
      </c>
      <c r="Y24" s="5">
        <v>93</v>
      </c>
      <c r="Z24" s="7">
        <v>0</v>
      </c>
      <c r="AA24" s="9">
        <f t="shared" si="5"/>
        <v>93</v>
      </c>
      <c r="AB24" s="10">
        <f t="shared" si="31"/>
        <v>0.5</v>
      </c>
      <c r="AC24" s="11">
        <f t="shared" si="32"/>
        <v>0.5</v>
      </c>
      <c r="AD24" s="69">
        <f t="shared" si="20"/>
        <v>61.5</v>
      </c>
      <c r="AE24" s="25">
        <f t="shared" si="21"/>
        <v>2</v>
      </c>
      <c r="AF24" s="17"/>
      <c r="AG24" s="5"/>
      <c r="AH24" s="3"/>
      <c r="AI24" s="5"/>
      <c r="AJ24" s="7"/>
      <c r="AK24" s="9" t="str">
        <f t="shared" si="7"/>
        <v/>
      </c>
      <c r="AL24" s="10" t="str">
        <f t="shared" si="22"/>
        <v/>
      </c>
      <c r="AM24" s="11" t="str">
        <f t="shared" si="23"/>
        <v/>
      </c>
      <c r="AN24" s="69" t="str">
        <f t="shared" si="24"/>
        <v/>
      </c>
      <c r="AO24" s="42">
        <f t="shared" si="25"/>
        <v>0</v>
      </c>
      <c r="AP24" s="24">
        <f t="shared" si="26"/>
        <v>3</v>
      </c>
      <c r="AQ24" s="5">
        <f t="shared" si="9"/>
        <v>1</v>
      </c>
      <c r="AR24" s="3">
        <f t="shared" si="10"/>
        <v>129</v>
      </c>
      <c r="AS24" s="5">
        <f t="shared" si="10"/>
        <v>93</v>
      </c>
      <c r="AT24" s="7">
        <f t="shared" si="27"/>
        <v>43</v>
      </c>
      <c r="AU24" s="9">
        <f t="shared" si="27"/>
        <v>93</v>
      </c>
      <c r="AV24" s="10">
        <f t="shared" si="28"/>
        <v>0.75</v>
      </c>
      <c r="AW24" s="11">
        <f t="shared" si="11"/>
        <v>0.25</v>
      </c>
      <c r="AX24" s="69">
        <f t="shared" si="29"/>
        <v>55.5</v>
      </c>
      <c r="AY24" s="25">
        <f t="shared" si="30"/>
        <v>4</v>
      </c>
    </row>
    <row r="25" spans="1:51" x14ac:dyDescent="0.2">
      <c r="A25" s="63" t="s">
        <v>13</v>
      </c>
      <c r="B25" s="37">
        <v>50</v>
      </c>
      <c r="C25" s="5">
        <v>44</v>
      </c>
      <c r="D25" s="3">
        <v>3147</v>
      </c>
      <c r="E25" s="5">
        <v>3537</v>
      </c>
      <c r="F25" s="7"/>
      <c r="G25" s="9">
        <f t="shared" si="0"/>
        <v>80.38636363636364</v>
      </c>
      <c r="H25" s="10">
        <f t="shared" si="12"/>
        <v>0.53191489361702127</v>
      </c>
      <c r="I25" s="11">
        <f t="shared" si="13"/>
        <v>0.46808510638297873</v>
      </c>
      <c r="J25" s="69">
        <f t="shared" si="14"/>
        <v>71.106382978723403</v>
      </c>
      <c r="K25" s="38">
        <f t="shared" si="15"/>
        <v>94</v>
      </c>
      <c r="L25" s="30">
        <v>82</v>
      </c>
      <c r="M25" s="5">
        <v>76</v>
      </c>
      <c r="N25" s="3">
        <v>5107</v>
      </c>
      <c r="O25" s="5">
        <v>6253</v>
      </c>
      <c r="P25" s="7">
        <f t="shared" si="2"/>
        <v>62.280487804878049</v>
      </c>
      <c r="Q25" s="9">
        <f t="shared" si="3"/>
        <v>82.276315789473685</v>
      </c>
      <c r="R25" s="10">
        <f t="shared" si="4"/>
        <v>0.51898734177215189</v>
      </c>
      <c r="S25" s="11">
        <f t="shared" si="16"/>
        <v>0.48101265822784811</v>
      </c>
      <c r="T25" s="69">
        <f t="shared" si="17"/>
        <v>71.898734177215189</v>
      </c>
      <c r="U25" s="42">
        <f t="shared" si="18"/>
        <v>158</v>
      </c>
      <c r="V25" s="24">
        <v>53</v>
      </c>
      <c r="W25" s="5">
        <v>30</v>
      </c>
      <c r="X25" s="3">
        <v>3230</v>
      </c>
      <c r="Y25" s="5">
        <v>2442</v>
      </c>
      <c r="Z25" s="7">
        <v>49.833333333333336</v>
      </c>
      <c r="AA25" s="9">
        <f t="shared" si="5"/>
        <v>81.400000000000006</v>
      </c>
      <c r="AB25" s="10">
        <f t="shared" si="31"/>
        <v>0.63855421686746983</v>
      </c>
      <c r="AC25" s="11">
        <f t="shared" si="32"/>
        <v>0.36144578313253012</v>
      </c>
      <c r="AD25" s="69">
        <f t="shared" si="20"/>
        <v>68.337349397590359</v>
      </c>
      <c r="AE25" s="25">
        <f t="shared" si="21"/>
        <v>83</v>
      </c>
      <c r="AF25" s="30">
        <v>21</v>
      </c>
      <c r="AG25" s="5">
        <v>32</v>
      </c>
      <c r="AH25" s="3">
        <v>1341</v>
      </c>
      <c r="AI25" s="5">
        <v>2622</v>
      </c>
      <c r="AJ25" s="7"/>
      <c r="AK25" s="9">
        <f t="shared" si="7"/>
        <v>81.9375</v>
      </c>
      <c r="AL25" s="10">
        <f t="shared" si="22"/>
        <v>0.39622641509433965</v>
      </c>
      <c r="AM25" s="11">
        <f t="shared" si="23"/>
        <v>0.60377358490566035</v>
      </c>
      <c r="AN25" s="69">
        <f t="shared" si="24"/>
        <v>74.773584905660371</v>
      </c>
      <c r="AO25" s="42">
        <f t="shared" si="25"/>
        <v>53</v>
      </c>
      <c r="AP25" s="24">
        <f t="shared" si="26"/>
        <v>206</v>
      </c>
      <c r="AQ25" s="5">
        <f t="shared" si="9"/>
        <v>182</v>
      </c>
      <c r="AR25" s="3">
        <f t="shared" si="10"/>
        <v>12825</v>
      </c>
      <c r="AS25" s="5">
        <f t="shared" si="10"/>
        <v>14854</v>
      </c>
      <c r="AT25" s="7">
        <f t="shared" si="27"/>
        <v>62.257281553398059</v>
      </c>
      <c r="AU25" s="9">
        <f t="shared" si="27"/>
        <v>81.615384615384613</v>
      </c>
      <c r="AV25" s="10">
        <f t="shared" si="28"/>
        <v>0.53092783505154639</v>
      </c>
      <c r="AW25" s="11">
        <f t="shared" si="11"/>
        <v>0.46907216494845361</v>
      </c>
      <c r="AX25" s="69">
        <f t="shared" si="29"/>
        <v>71.337628865979383</v>
      </c>
      <c r="AY25" s="25">
        <f t="shared" si="30"/>
        <v>388</v>
      </c>
    </row>
    <row r="26" spans="1:51" x14ac:dyDescent="0.2">
      <c r="A26" s="63" t="s">
        <v>14</v>
      </c>
      <c r="B26" s="37">
        <v>11</v>
      </c>
      <c r="C26" s="5">
        <v>5</v>
      </c>
      <c r="D26" s="3">
        <v>705</v>
      </c>
      <c r="E26" s="5">
        <v>398</v>
      </c>
      <c r="F26" s="7"/>
      <c r="G26" s="9">
        <f t="shared" si="0"/>
        <v>79.599999999999994</v>
      </c>
      <c r="H26" s="10">
        <f t="shared" si="12"/>
        <v>0.6875</v>
      </c>
      <c r="I26" s="11">
        <f t="shared" si="13"/>
        <v>0.3125</v>
      </c>
      <c r="J26" s="69">
        <f t="shared" si="14"/>
        <v>68.9375</v>
      </c>
      <c r="K26" s="38">
        <f t="shared" si="15"/>
        <v>16</v>
      </c>
      <c r="L26" s="30">
        <v>13</v>
      </c>
      <c r="M26" s="5">
        <v>18</v>
      </c>
      <c r="N26" s="3">
        <v>883</v>
      </c>
      <c r="O26" s="5">
        <v>1499</v>
      </c>
      <c r="P26" s="7">
        <f t="shared" si="2"/>
        <v>67.92307692307692</v>
      </c>
      <c r="Q26" s="9">
        <f t="shared" si="3"/>
        <v>83.277777777777771</v>
      </c>
      <c r="R26" s="10">
        <f t="shared" si="4"/>
        <v>0.41935483870967744</v>
      </c>
      <c r="S26" s="11">
        <f t="shared" si="16"/>
        <v>0.58064516129032262</v>
      </c>
      <c r="T26" s="69">
        <f t="shared" si="17"/>
        <v>76.838709677419359</v>
      </c>
      <c r="U26" s="42">
        <f t="shared" si="18"/>
        <v>31</v>
      </c>
      <c r="V26" s="24">
        <v>9</v>
      </c>
      <c r="W26" s="5">
        <v>10</v>
      </c>
      <c r="X26" s="3">
        <v>578</v>
      </c>
      <c r="Y26" s="5">
        <v>787</v>
      </c>
      <c r="Z26" s="7">
        <v>66.428571428571431</v>
      </c>
      <c r="AA26" s="9">
        <f t="shared" si="5"/>
        <v>78.7</v>
      </c>
      <c r="AB26" s="10">
        <f t="shared" si="31"/>
        <v>0.47368421052631576</v>
      </c>
      <c r="AC26" s="11">
        <f t="shared" si="32"/>
        <v>0.52631578947368418</v>
      </c>
      <c r="AD26" s="69">
        <f t="shared" si="20"/>
        <v>71.84210526315789</v>
      </c>
      <c r="AE26" s="25">
        <f t="shared" si="21"/>
        <v>19</v>
      </c>
      <c r="AF26" s="30">
        <v>12</v>
      </c>
      <c r="AG26" s="5">
        <v>7</v>
      </c>
      <c r="AH26" s="3">
        <v>745</v>
      </c>
      <c r="AI26" s="5">
        <v>584</v>
      </c>
      <c r="AJ26" s="7"/>
      <c r="AK26" s="9">
        <f t="shared" si="7"/>
        <v>83.428571428571431</v>
      </c>
      <c r="AL26" s="10">
        <f t="shared" si="22"/>
        <v>0.63157894736842102</v>
      </c>
      <c r="AM26" s="11">
        <f t="shared" si="23"/>
        <v>0.36842105263157893</v>
      </c>
      <c r="AN26" s="69">
        <f t="shared" si="24"/>
        <v>69.94736842105263</v>
      </c>
      <c r="AO26" s="42">
        <f t="shared" si="25"/>
        <v>19</v>
      </c>
      <c r="AP26" s="24">
        <f t="shared" si="26"/>
        <v>45</v>
      </c>
      <c r="AQ26" s="5">
        <f t="shared" si="9"/>
        <v>40</v>
      </c>
      <c r="AR26" s="3">
        <f t="shared" si="10"/>
        <v>2911</v>
      </c>
      <c r="AS26" s="5">
        <f t="shared" si="10"/>
        <v>3268</v>
      </c>
      <c r="AT26" s="7">
        <f t="shared" si="27"/>
        <v>64.688888888888883</v>
      </c>
      <c r="AU26" s="9">
        <f t="shared" si="27"/>
        <v>81.7</v>
      </c>
      <c r="AV26" s="10">
        <f t="shared" si="28"/>
        <v>0.52941176470588236</v>
      </c>
      <c r="AW26" s="11">
        <f t="shared" si="11"/>
        <v>0.47058823529411764</v>
      </c>
      <c r="AX26" s="69">
        <f t="shared" si="29"/>
        <v>72.694117647058818</v>
      </c>
      <c r="AY26" s="25">
        <f t="shared" si="30"/>
        <v>85</v>
      </c>
    </row>
    <row r="27" spans="1:51" x14ac:dyDescent="0.2">
      <c r="A27" s="63" t="s">
        <v>15</v>
      </c>
      <c r="B27" s="37">
        <v>1</v>
      </c>
      <c r="C27" s="5">
        <v>1</v>
      </c>
      <c r="D27" s="3">
        <v>74</v>
      </c>
      <c r="E27" s="5">
        <v>77</v>
      </c>
      <c r="F27" s="7"/>
      <c r="G27" s="9">
        <f t="shared" ref="G27:G57" si="33">IF(C27&gt;0,E27/C27,"")</f>
        <v>77</v>
      </c>
      <c r="H27" s="10">
        <f t="shared" si="12"/>
        <v>0.5</v>
      </c>
      <c r="I27" s="11">
        <f t="shared" si="13"/>
        <v>0.5</v>
      </c>
      <c r="J27" s="69">
        <f t="shared" si="14"/>
        <v>75.5</v>
      </c>
      <c r="K27" s="38">
        <f t="shared" si="15"/>
        <v>2</v>
      </c>
      <c r="L27" s="30">
        <v>2</v>
      </c>
      <c r="M27" s="5">
        <v>1</v>
      </c>
      <c r="N27" s="3">
        <v>127</v>
      </c>
      <c r="O27" s="5">
        <v>88</v>
      </c>
      <c r="P27" s="7">
        <f t="shared" ref="P27:P57" si="34">IF(L27&gt;0,N27/L27,"")</f>
        <v>63.5</v>
      </c>
      <c r="Q27" s="9">
        <f t="shared" ref="Q27:Q57" si="35">IF(M27&gt;0,O27/M27,"")</f>
        <v>88</v>
      </c>
      <c r="R27" s="10">
        <f t="shared" ref="R27:R57" si="36">IF(U27&gt;0,L27/U27,"")</f>
        <v>0.66666666666666663</v>
      </c>
      <c r="S27" s="11">
        <f t="shared" si="16"/>
        <v>0.33333333333333331</v>
      </c>
      <c r="T27" s="69">
        <f t="shared" si="17"/>
        <v>71.666666666666671</v>
      </c>
      <c r="U27" s="42">
        <f t="shared" si="18"/>
        <v>3</v>
      </c>
      <c r="V27" s="24"/>
      <c r="W27" s="5">
        <v>1</v>
      </c>
      <c r="X27" s="3"/>
      <c r="Y27" s="5">
        <v>80</v>
      </c>
      <c r="Z27" s="7">
        <v>61.888888888888886</v>
      </c>
      <c r="AA27" s="9">
        <f t="shared" si="5"/>
        <v>80</v>
      </c>
      <c r="AB27" s="10" t="str">
        <f t="shared" si="31"/>
        <v/>
      </c>
      <c r="AC27" s="11">
        <f t="shared" si="32"/>
        <v>1</v>
      </c>
      <c r="AD27" s="69">
        <f t="shared" si="20"/>
        <v>80</v>
      </c>
      <c r="AE27" s="25">
        <f t="shared" si="21"/>
        <v>1</v>
      </c>
      <c r="AF27" s="30">
        <v>1</v>
      </c>
      <c r="AG27" s="5"/>
      <c r="AH27" s="3">
        <v>31</v>
      </c>
      <c r="AI27" s="5"/>
      <c r="AJ27" s="7"/>
      <c r="AK27" s="9" t="str">
        <f t="shared" si="7"/>
        <v/>
      </c>
      <c r="AL27" s="10">
        <f t="shared" si="22"/>
        <v>1</v>
      </c>
      <c r="AM27" s="11" t="str">
        <f t="shared" si="23"/>
        <v/>
      </c>
      <c r="AN27" s="69">
        <f t="shared" si="24"/>
        <v>31</v>
      </c>
      <c r="AO27" s="42">
        <f t="shared" si="25"/>
        <v>1</v>
      </c>
      <c r="AP27" s="24">
        <f t="shared" si="26"/>
        <v>4</v>
      </c>
      <c r="AQ27" s="5">
        <f t="shared" si="9"/>
        <v>3</v>
      </c>
      <c r="AR27" s="3">
        <f t="shared" ref="AR27:AS57" si="37">D27+N27+AH27+X27</f>
        <v>232</v>
      </c>
      <c r="AS27" s="5">
        <f t="shared" si="37"/>
        <v>245</v>
      </c>
      <c r="AT27" s="7">
        <f t="shared" si="27"/>
        <v>58</v>
      </c>
      <c r="AU27" s="9">
        <f t="shared" si="27"/>
        <v>81.666666666666671</v>
      </c>
      <c r="AV27" s="10">
        <f t="shared" si="28"/>
        <v>0.5714285714285714</v>
      </c>
      <c r="AW27" s="11">
        <f t="shared" si="11"/>
        <v>0.42857142857142855</v>
      </c>
      <c r="AX27" s="69">
        <f t="shared" si="29"/>
        <v>68.142857142857139</v>
      </c>
      <c r="AY27" s="25">
        <f t="shared" si="30"/>
        <v>7</v>
      </c>
    </row>
    <row r="28" spans="1:51" x14ac:dyDescent="0.2">
      <c r="A28" s="63" t="s">
        <v>55</v>
      </c>
      <c r="B28" s="39">
        <v>16</v>
      </c>
      <c r="C28" s="16">
        <v>2</v>
      </c>
      <c r="D28" s="17">
        <v>832</v>
      </c>
      <c r="E28" s="16">
        <v>159</v>
      </c>
      <c r="F28" s="7"/>
      <c r="G28" s="9">
        <f t="shared" si="33"/>
        <v>79.5</v>
      </c>
      <c r="H28" s="10">
        <f t="shared" si="12"/>
        <v>0.88888888888888884</v>
      </c>
      <c r="I28" s="11">
        <f t="shared" si="13"/>
        <v>0.1111111111111111</v>
      </c>
      <c r="J28" s="69">
        <f t="shared" si="14"/>
        <v>55.055555555555557</v>
      </c>
      <c r="K28" s="38">
        <f t="shared" si="15"/>
        <v>18</v>
      </c>
      <c r="L28" s="17">
        <v>23</v>
      </c>
      <c r="M28" s="16">
        <v>7</v>
      </c>
      <c r="N28" s="17">
        <v>1231</v>
      </c>
      <c r="O28" s="16">
        <v>577</v>
      </c>
      <c r="P28" s="7">
        <f t="shared" si="34"/>
        <v>53.521739130434781</v>
      </c>
      <c r="Q28" s="9">
        <f t="shared" si="35"/>
        <v>82.428571428571431</v>
      </c>
      <c r="R28" s="10">
        <f t="shared" si="36"/>
        <v>0.76666666666666672</v>
      </c>
      <c r="S28" s="11">
        <f t="shared" si="16"/>
        <v>0.23333333333333334</v>
      </c>
      <c r="T28" s="69">
        <f t="shared" si="17"/>
        <v>60.266666666666666</v>
      </c>
      <c r="U28" s="42">
        <f t="shared" si="18"/>
        <v>30</v>
      </c>
      <c r="V28" s="26">
        <v>6</v>
      </c>
      <c r="W28" s="16">
        <v>2</v>
      </c>
      <c r="X28" s="17">
        <v>299</v>
      </c>
      <c r="Y28" s="16">
        <v>172</v>
      </c>
      <c r="Z28" s="7">
        <v>59.666666666666664</v>
      </c>
      <c r="AA28" s="9">
        <f t="shared" si="5"/>
        <v>86</v>
      </c>
      <c r="AB28" s="10">
        <f t="shared" si="31"/>
        <v>0.75</v>
      </c>
      <c r="AC28" s="11">
        <f t="shared" si="32"/>
        <v>0.25</v>
      </c>
      <c r="AD28" s="69">
        <f t="shared" si="20"/>
        <v>58.875</v>
      </c>
      <c r="AE28" s="25">
        <f t="shared" si="21"/>
        <v>8</v>
      </c>
      <c r="AF28" s="17">
        <v>6</v>
      </c>
      <c r="AG28" s="5">
        <v>3</v>
      </c>
      <c r="AH28" s="3">
        <v>353</v>
      </c>
      <c r="AI28" s="5">
        <v>251</v>
      </c>
      <c r="AJ28" s="7"/>
      <c r="AK28" s="9">
        <f t="shared" si="7"/>
        <v>83.666666666666671</v>
      </c>
      <c r="AL28" s="10">
        <f t="shared" si="22"/>
        <v>0.66666666666666663</v>
      </c>
      <c r="AM28" s="11">
        <f t="shared" si="23"/>
        <v>0.33333333333333331</v>
      </c>
      <c r="AN28" s="69">
        <f t="shared" si="24"/>
        <v>67.111111111111114</v>
      </c>
      <c r="AO28" s="42">
        <f t="shared" si="25"/>
        <v>9</v>
      </c>
      <c r="AP28" s="24">
        <f t="shared" si="26"/>
        <v>51</v>
      </c>
      <c r="AQ28" s="5">
        <f t="shared" si="9"/>
        <v>14</v>
      </c>
      <c r="AR28" s="3">
        <f t="shared" si="37"/>
        <v>2715</v>
      </c>
      <c r="AS28" s="5">
        <f t="shared" si="37"/>
        <v>1159</v>
      </c>
      <c r="AT28" s="7">
        <f t="shared" si="27"/>
        <v>53.235294117647058</v>
      </c>
      <c r="AU28" s="9">
        <f t="shared" si="27"/>
        <v>82.785714285714292</v>
      </c>
      <c r="AV28" s="10">
        <f t="shared" si="28"/>
        <v>0.7846153846153846</v>
      </c>
      <c r="AW28" s="11">
        <f t="shared" si="11"/>
        <v>0.2153846153846154</v>
      </c>
      <c r="AX28" s="69">
        <f t="shared" si="29"/>
        <v>59.6</v>
      </c>
      <c r="AY28" s="25">
        <f t="shared" si="30"/>
        <v>65</v>
      </c>
    </row>
    <row r="29" spans="1:51" x14ac:dyDescent="0.2">
      <c r="A29" s="63" t="s">
        <v>16</v>
      </c>
      <c r="B29" s="37">
        <v>5</v>
      </c>
      <c r="C29" s="5">
        <v>2</v>
      </c>
      <c r="D29" s="3">
        <v>295</v>
      </c>
      <c r="E29" s="5">
        <v>161</v>
      </c>
      <c r="F29" s="7"/>
      <c r="G29" s="9">
        <f t="shared" si="33"/>
        <v>80.5</v>
      </c>
      <c r="H29" s="10">
        <f t="shared" si="12"/>
        <v>0.7142857142857143</v>
      </c>
      <c r="I29" s="11">
        <f t="shared" si="13"/>
        <v>0.2857142857142857</v>
      </c>
      <c r="J29" s="69">
        <f t="shared" si="14"/>
        <v>65.142857142857139</v>
      </c>
      <c r="K29" s="38">
        <f t="shared" si="15"/>
        <v>7</v>
      </c>
      <c r="L29" s="30">
        <v>5</v>
      </c>
      <c r="M29" s="5">
        <v>4</v>
      </c>
      <c r="N29" s="3">
        <v>333</v>
      </c>
      <c r="O29" s="5">
        <v>312</v>
      </c>
      <c r="P29" s="7">
        <f t="shared" si="34"/>
        <v>66.599999999999994</v>
      </c>
      <c r="Q29" s="9">
        <f t="shared" si="35"/>
        <v>78</v>
      </c>
      <c r="R29" s="10">
        <f t="shared" si="36"/>
        <v>0.55555555555555558</v>
      </c>
      <c r="S29" s="11">
        <f t="shared" si="16"/>
        <v>0.44444444444444442</v>
      </c>
      <c r="T29" s="69">
        <f t="shared" si="17"/>
        <v>71.666666666666671</v>
      </c>
      <c r="U29" s="42">
        <f t="shared" si="18"/>
        <v>9</v>
      </c>
      <c r="V29" s="24">
        <v>7</v>
      </c>
      <c r="W29" s="5">
        <v>3</v>
      </c>
      <c r="X29" s="3">
        <v>465</v>
      </c>
      <c r="Y29" s="5">
        <v>246</v>
      </c>
      <c r="Z29" s="7">
        <v>43</v>
      </c>
      <c r="AA29" s="9">
        <f t="shared" si="5"/>
        <v>82</v>
      </c>
      <c r="AB29" s="10">
        <f t="shared" si="31"/>
        <v>0.7</v>
      </c>
      <c r="AC29" s="11">
        <f t="shared" si="32"/>
        <v>0.3</v>
      </c>
      <c r="AD29" s="69">
        <f t="shared" si="20"/>
        <v>71.099999999999994</v>
      </c>
      <c r="AE29" s="25">
        <f t="shared" si="21"/>
        <v>10</v>
      </c>
      <c r="AF29" s="30">
        <v>4</v>
      </c>
      <c r="AG29" s="5">
        <v>1</v>
      </c>
      <c r="AH29" s="3">
        <v>272</v>
      </c>
      <c r="AI29" s="5">
        <v>95</v>
      </c>
      <c r="AJ29" s="7"/>
      <c r="AK29" s="9">
        <f t="shared" si="7"/>
        <v>95</v>
      </c>
      <c r="AL29" s="10">
        <f t="shared" si="22"/>
        <v>0.8</v>
      </c>
      <c r="AM29" s="11">
        <f t="shared" si="23"/>
        <v>0.2</v>
      </c>
      <c r="AN29" s="69">
        <f t="shared" si="24"/>
        <v>73.400000000000006</v>
      </c>
      <c r="AO29" s="42">
        <f t="shared" si="25"/>
        <v>5</v>
      </c>
      <c r="AP29" s="24">
        <f t="shared" si="26"/>
        <v>21</v>
      </c>
      <c r="AQ29" s="5">
        <f t="shared" si="9"/>
        <v>10</v>
      </c>
      <c r="AR29" s="3">
        <f t="shared" si="37"/>
        <v>1365</v>
      </c>
      <c r="AS29" s="5">
        <f t="shared" si="37"/>
        <v>814</v>
      </c>
      <c r="AT29" s="7">
        <f t="shared" si="27"/>
        <v>65</v>
      </c>
      <c r="AU29" s="9">
        <f t="shared" si="27"/>
        <v>81.400000000000006</v>
      </c>
      <c r="AV29" s="10">
        <f t="shared" si="28"/>
        <v>0.67741935483870963</v>
      </c>
      <c r="AW29" s="11">
        <f t="shared" si="11"/>
        <v>0.32258064516129031</v>
      </c>
      <c r="AX29" s="69">
        <f t="shared" si="29"/>
        <v>70.290322580645167</v>
      </c>
      <c r="AY29" s="25">
        <f t="shared" si="30"/>
        <v>31</v>
      </c>
    </row>
    <row r="30" spans="1:51" x14ac:dyDescent="0.2">
      <c r="A30" s="63" t="s">
        <v>17</v>
      </c>
      <c r="B30" s="59">
        <v>13</v>
      </c>
      <c r="C30" s="60">
        <v>5</v>
      </c>
      <c r="D30" s="61">
        <v>809</v>
      </c>
      <c r="E30" s="60">
        <v>410</v>
      </c>
      <c r="F30" s="7"/>
      <c r="G30" s="9">
        <f t="shared" ref="G30" si="38">IF(C30&gt;0,E30/C30,"")</f>
        <v>82</v>
      </c>
      <c r="H30" s="10">
        <f t="shared" si="12"/>
        <v>0.72222222222222221</v>
      </c>
      <c r="I30" s="11">
        <f t="shared" si="13"/>
        <v>0.27777777777777779</v>
      </c>
      <c r="J30" s="69">
        <f t="shared" si="14"/>
        <v>67.722222222222229</v>
      </c>
      <c r="K30" s="38">
        <f t="shared" ref="K30" si="39">B30+C30</f>
        <v>18</v>
      </c>
      <c r="L30" s="61">
        <v>18</v>
      </c>
      <c r="M30" s="60">
        <v>7</v>
      </c>
      <c r="N30" s="61">
        <v>1124</v>
      </c>
      <c r="O30" s="60">
        <v>585</v>
      </c>
      <c r="P30" s="7"/>
      <c r="Q30" s="9"/>
      <c r="R30" s="10">
        <f t="shared" ref="R30" si="40">IF(U30&gt;0,L30/U30,"")</f>
        <v>0.72</v>
      </c>
      <c r="S30" s="11">
        <f t="shared" ref="S30" si="41">IF(U30&gt;0,M30/U30,"")</f>
        <v>0.28000000000000003</v>
      </c>
      <c r="T30" s="69">
        <f t="shared" si="17"/>
        <v>68.36</v>
      </c>
      <c r="U30" s="42">
        <f t="shared" ref="U30" si="42">L30+M30</f>
        <v>25</v>
      </c>
      <c r="V30" s="62">
        <v>9</v>
      </c>
      <c r="W30" s="60">
        <v>6</v>
      </c>
      <c r="X30" s="61">
        <v>557</v>
      </c>
      <c r="Y30" s="60">
        <v>492</v>
      </c>
      <c r="Z30" s="7">
        <v>72</v>
      </c>
      <c r="AA30" s="9">
        <f t="shared" ref="AA30" si="43">IF(W30&gt;0,Y30/W30,"")</f>
        <v>82</v>
      </c>
      <c r="AB30" s="10">
        <f t="shared" si="31"/>
        <v>0.6</v>
      </c>
      <c r="AC30" s="11">
        <f t="shared" si="32"/>
        <v>0.4</v>
      </c>
      <c r="AD30" s="69">
        <f t="shared" si="20"/>
        <v>69.933333333333337</v>
      </c>
      <c r="AE30" s="25">
        <f t="shared" ref="AE30" si="44">V30+W30</f>
        <v>15</v>
      </c>
      <c r="AF30" s="61">
        <v>6</v>
      </c>
      <c r="AG30" s="5">
        <v>4</v>
      </c>
      <c r="AH30" s="3">
        <v>319</v>
      </c>
      <c r="AI30" s="5">
        <v>331</v>
      </c>
      <c r="AJ30" s="7"/>
      <c r="AK30" s="9">
        <f t="shared" si="7"/>
        <v>82.75</v>
      </c>
      <c r="AL30" s="10">
        <f t="shared" si="22"/>
        <v>0.6</v>
      </c>
      <c r="AM30" s="11">
        <f t="shared" si="23"/>
        <v>0.4</v>
      </c>
      <c r="AN30" s="69">
        <f t="shared" si="24"/>
        <v>65</v>
      </c>
      <c r="AO30" s="42">
        <f t="shared" ref="AO30" si="45">AF30+AG30</f>
        <v>10</v>
      </c>
      <c r="AP30" s="24">
        <f t="shared" si="26"/>
        <v>46</v>
      </c>
      <c r="AQ30" s="5">
        <f t="shared" si="9"/>
        <v>22</v>
      </c>
      <c r="AR30" s="3">
        <f t="shared" si="37"/>
        <v>2809</v>
      </c>
      <c r="AS30" s="5">
        <f t="shared" si="37"/>
        <v>1818</v>
      </c>
      <c r="AT30" s="7">
        <f t="shared" si="27"/>
        <v>61.065217391304351</v>
      </c>
      <c r="AU30" s="9">
        <f t="shared" si="27"/>
        <v>82.63636363636364</v>
      </c>
      <c r="AV30" s="10">
        <f t="shared" si="28"/>
        <v>0.67647058823529416</v>
      </c>
      <c r="AW30" s="11">
        <f t="shared" si="11"/>
        <v>0.3235294117647059</v>
      </c>
      <c r="AX30" s="69">
        <f t="shared" si="29"/>
        <v>68.044117647058826</v>
      </c>
      <c r="AY30" s="25">
        <f>AP30+AQ30</f>
        <v>68</v>
      </c>
    </row>
    <row r="31" spans="1:51" x14ac:dyDescent="0.2">
      <c r="A31" s="63" t="s">
        <v>18</v>
      </c>
      <c r="B31" s="37">
        <v>29</v>
      </c>
      <c r="C31" s="5">
        <v>32</v>
      </c>
      <c r="D31" s="3">
        <v>1903</v>
      </c>
      <c r="E31" s="5">
        <v>2609</v>
      </c>
      <c r="F31" s="7"/>
      <c r="G31" s="9">
        <f>IF(C31&gt;0,E31/C31,"")</f>
        <v>81.53125</v>
      </c>
      <c r="H31" s="10">
        <f>IF(AND(B31&gt;0, K31&gt;0),B31/K31,"")</f>
        <v>0.47540983606557374</v>
      </c>
      <c r="I31" s="11">
        <f>IF(AND(C31&gt;0, K31&gt;0),C31/K31,"")</f>
        <v>0.52459016393442626</v>
      </c>
      <c r="J31" s="69">
        <f t="shared" si="14"/>
        <v>73.967213114754102</v>
      </c>
      <c r="K31" s="38">
        <f>B31+C31</f>
        <v>61</v>
      </c>
      <c r="L31" s="30">
        <v>46</v>
      </c>
      <c r="M31" s="5">
        <v>52</v>
      </c>
      <c r="N31" s="3">
        <v>3036</v>
      </c>
      <c r="O31" s="5">
        <v>4318</v>
      </c>
      <c r="P31" s="7">
        <f>IF(L31&gt;0,N31/L31,"")</f>
        <v>66</v>
      </c>
      <c r="Q31" s="9">
        <f>IF(M31&gt;0,O31/M31,"")</f>
        <v>83.038461538461533</v>
      </c>
      <c r="R31" s="10">
        <f>IF(U31&gt;0,L31/U31,"")</f>
        <v>0.46938775510204084</v>
      </c>
      <c r="S31" s="11">
        <f>IF(U31&gt;0,M31/U31,"")</f>
        <v>0.53061224489795922</v>
      </c>
      <c r="T31" s="69">
        <f t="shared" si="17"/>
        <v>75.040816326530617</v>
      </c>
      <c r="U31" s="42">
        <f>L31+M31</f>
        <v>98</v>
      </c>
      <c r="V31" s="24">
        <v>40</v>
      </c>
      <c r="W31" s="5">
        <v>24</v>
      </c>
      <c r="X31" s="3">
        <v>2392</v>
      </c>
      <c r="Y31" s="5">
        <v>1924</v>
      </c>
      <c r="Z31" s="7">
        <v>63</v>
      </c>
      <c r="AA31" s="9">
        <f>IF(W31&gt;0,Y31/W31,"")</f>
        <v>80.166666666666671</v>
      </c>
      <c r="AB31" s="10">
        <f>IF(AND(V31&gt;0, AE31&gt;0),V31/AE31,"")</f>
        <v>0.625</v>
      </c>
      <c r="AC31" s="11">
        <f>IF(AND(W31&gt;0, AE31&gt;0),W31/AE31,"")</f>
        <v>0.375</v>
      </c>
      <c r="AD31" s="69">
        <f t="shared" si="20"/>
        <v>67.4375</v>
      </c>
      <c r="AE31" s="25">
        <f>V31+W31</f>
        <v>64</v>
      </c>
      <c r="AF31" s="30">
        <v>21</v>
      </c>
      <c r="AG31" s="5">
        <v>20</v>
      </c>
      <c r="AH31" s="3">
        <v>1307</v>
      </c>
      <c r="AI31" s="5">
        <v>1655</v>
      </c>
      <c r="AJ31" s="7"/>
      <c r="AK31" s="9">
        <f>IF(AG31&gt;0,AI31/AG31,"")</f>
        <v>82.75</v>
      </c>
      <c r="AL31" s="10">
        <f>IF(AND(AF31&gt;0, AO31&gt;0),AF31/AO31,"")</f>
        <v>0.51219512195121952</v>
      </c>
      <c r="AM31" s="11">
        <f>IF(AND(AG31&gt;0, AO31&gt;0),AG31/AO31,"")</f>
        <v>0.48780487804878048</v>
      </c>
      <c r="AN31" s="69">
        <f t="shared" si="24"/>
        <v>72.243902439024396</v>
      </c>
      <c r="AO31" s="42">
        <f>AF31+AG31</f>
        <v>41</v>
      </c>
      <c r="AP31" s="24">
        <f>B31+L31+V31+AF31</f>
        <v>136</v>
      </c>
      <c r="AQ31" s="5">
        <f>C31+M31+W31+AG31</f>
        <v>128</v>
      </c>
      <c r="AR31" s="3">
        <f>D31+N31+AH31+X31</f>
        <v>8638</v>
      </c>
      <c r="AS31" s="5">
        <f>E31+O31+AI31+Y31</f>
        <v>10506</v>
      </c>
      <c r="AT31" s="7">
        <f>IF(AP31&gt;0,AR31/AP31,"")</f>
        <v>63.514705882352942</v>
      </c>
      <c r="AU31" s="9">
        <f>IF(AQ31&gt;0,AS31/AQ31,"")</f>
        <v>82.078125</v>
      </c>
      <c r="AV31" s="10">
        <f>IF(AND(AP31&gt;0, AY31&gt;0),AP31/AY31,"")</f>
        <v>0.51515151515151514</v>
      </c>
      <c r="AW31" s="11">
        <f>IF(AND(AQ31&gt;0, AY31&gt;0),AQ31/AY31,"")</f>
        <v>0.48484848484848486</v>
      </c>
      <c r="AX31" s="69">
        <f t="shared" si="29"/>
        <v>72.515151515151516</v>
      </c>
      <c r="AY31" s="25">
        <f>AP31+AQ31</f>
        <v>264</v>
      </c>
    </row>
    <row r="32" spans="1:51" x14ac:dyDescent="0.2">
      <c r="A32" s="63" t="s">
        <v>57</v>
      </c>
      <c r="B32" s="37"/>
      <c r="C32" s="5"/>
      <c r="D32" s="3"/>
      <c r="E32" s="5"/>
      <c r="F32" s="7"/>
      <c r="G32" s="9" t="str">
        <f t="shared" si="33"/>
        <v/>
      </c>
      <c r="H32" s="10" t="str">
        <f t="shared" si="12"/>
        <v/>
      </c>
      <c r="I32" s="11" t="str">
        <f t="shared" si="13"/>
        <v/>
      </c>
      <c r="J32" s="69" t="str">
        <f t="shared" si="14"/>
        <v/>
      </c>
      <c r="K32" s="38">
        <f t="shared" si="15"/>
        <v>0</v>
      </c>
      <c r="L32" s="30"/>
      <c r="M32" s="5">
        <v>1</v>
      </c>
      <c r="N32" s="3"/>
      <c r="O32" s="5">
        <v>89</v>
      </c>
      <c r="P32" s="7" t="str">
        <f t="shared" si="34"/>
        <v/>
      </c>
      <c r="Q32" s="9">
        <f t="shared" si="35"/>
        <v>89</v>
      </c>
      <c r="R32" s="10">
        <f t="shared" si="36"/>
        <v>0</v>
      </c>
      <c r="S32" s="11">
        <f t="shared" si="16"/>
        <v>1</v>
      </c>
      <c r="T32" s="69">
        <f t="shared" si="17"/>
        <v>89</v>
      </c>
      <c r="U32" s="42">
        <f t="shared" si="18"/>
        <v>1</v>
      </c>
      <c r="V32" s="24">
        <v>1</v>
      </c>
      <c r="W32" s="5">
        <v>1</v>
      </c>
      <c r="X32" s="3">
        <v>43</v>
      </c>
      <c r="Y32" s="5">
        <v>76</v>
      </c>
      <c r="Z32" s="7">
        <v>52.210526315789473</v>
      </c>
      <c r="AA32" s="9">
        <f t="shared" si="5"/>
        <v>76</v>
      </c>
      <c r="AB32" s="10">
        <f t="shared" si="31"/>
        <v>0.5</v>
      </c>
      <c r="AC32" s="11">
        <f t="shared" si="32"/>
        <v>0.5</v>
      </c>
      <c r="AD32" s="69">
        <f t="shared" si="20"/>
        <v>59.5</v>
      </c>
      <c r="AE32" s="25">
        <f t="shared" si="21"/>
        <v>2</v>
      </c>
      <c r="AF32" s="30"/>
      <c r="AG32" s="5"/>
      <c r="AH32" s="3"/>
      <c r="AI32" s="5"/>
      <c r="AJ32" s="7"/>
      <c r="AK32" s="9" t="str">
        <f t="shared" si="7"/>
        <v/>
      </c>
      <c r="AL32" s="10" t="str">
        <f t="shared" si="22"/>
        <v/>
      </c>
      <c r="AM32" s="11" t="str">
        <f t="shared" si="23"/>
        <v/>
      </c>
      <c r="AN32" s="69" t="str">
        <f t="shared" si="24"/>
        <v/>
      </c>
      <c r="AO32" s="42">
        <f t="shared" si="25"/>
        <v>0</v>
      </c>
      <c r="AP32" s="24">
        <f t="shared" si="26"/>
        <v>1</v>
      </c>
      <c r="AQ32" s="5">
        <f t="shared" si="9"/>
        <v>2</v>
      </c>
      <c r="AR32" s="3">
        <f t="shared" si="37"/>
        <v>43</v>
      </c>
      <c r="AS32" s="5">
        <f t="shared" si="37"/>
        <v>165</v>
      </c>
      <c r="AT32" s="7">
        <f t="shared" si="27"/>
        <v>43</v>
      </c>
      <c r="AU32" s="9">
        <f t="shared" si="27"/>
        <v>82.5</v>
      </c>
      <c r="AV32" s="10">
        <f t="shared" si="28"/>
        <v>0.33333333333333331</v>
      </c>
      <c r="AW32" s="11">
        <f t="shared" si="11"/>
        <v>0.66666666666666663</v>
      </c>
      <c r="AX32" s="69">
        <f t="shared" si="29"/>
        <v>69.333333333333329</v>
      </c>
      <c r="AY32" s="25">
        <f t="shared" si="30"/>
        <v>3</v>
      </c>
    </row>
    <row r="33" spans="1:51" x14ac:dyDescent="0.2">
      <c r="A33" s="63" t="s">
        <v>19</v>
      </c>
      <c r="B33" s="37">
        <v>4</v>
      </c>
      <c r="C33" s="5"/>
      <c r="D33" s="3">
        <v>266</v>
      </c>
      <c r="E33" s="5"/>
      <c r="F33" s="7"/>
      <c r="G33" s="9" t="str">
        <f t="shared" si="33"/>
        <v/>
      </c>
      <c r="H33" s="10">
        <f t="shared" si="12"/>
        <v>1</v>
      </c>
      <c r="I33" s="11" t="str">
        <f t="shared" si="13"/>
        <v/>
      </c>
      <c r="J33" s="69">
        <f t="shared" si="14"/>
        <v>66.5</v>
      </c>
      <c r="K33" s="38">
        <f t="shared" si="15"/>
        <v>4</v>
      </c>
      <c r="L33" s="30">
        <v>5</v>
      </c>
      <c r="M33" s="5">
        <v>1</v>
      </c>
      <c r="N33" s="3">
        <v>301</v>
      </c>
      <c r="O33" s="5">
        <v>82</v>
      </c>
      <c r="P33" s="7">
        <f t="shared" si="34"/>
        <v>60.2</v>
      </c>
      <c r="Q33" s="9">
        <f t="shared" si="35"/>
        <v>82</v>
      </c>
      <c r="R33" s="10">
        <f t="shared" si="36"/>
        <v>0.83333333333333337</v>
      </c>
      <c r="S33" s="11">
        <f t="shared" si="16"/>
        <v>0.16666666666666666</v>
      </c>
      <c r="T33" s="69">
        <f t="shared" si="17"/>
        <v>63.833333333333336</v>
      </c>
      <c r="U33" s="42">
        <f t="shared" si="18"/>
        <v>6</v>
      </c>
      <c r="V33" s="24">
        <v>1</v>
      </c>
      <c r="W33" s="5">
        <v>1</v>
      </c>
      <c r="X33" s="3">
        <v>72</v>
      </c>
      <c r="Y33" s="5">
        <v>82</v>
      </c>
      <c r="Z33" s="7">
        <v>46</v>
      </c>
      <c r="AA33" s="9">
        <f t="shared" si="5"/>
        <v>82</v>
      </c>
      <c r="AB33" s="10">
        <f t="shared" si="31"/>
        <v>0.5</v>
      </c>
      <c r="AC33" s="11">
        <f t="shared" si="32"/>
        <v>0.5</v>
      </c>
      <c r="AD33" s="69">
        <f t="shared" si="20"/>
        <v>77</v>
      </c>
      <c r="AE33" s="25">
        <f t="shared" si="21"/>
        <v>2</v>
      </c>
      <c r="AF33" s="30">
        <v>1</v>
      </c>
      <c r="AG33" s="5">
        <v>2</v>
      </c>
      <c r="AH33" s="3">
        <v>32</v>
      </c>
      <c r="AI33" s="5">
        <v>162</v>
      </c>
      <c r="AJ33" s="7"/>
      <c r="AK33" s="9">
        <f t="shared" si="7"/>
        <v>81</v>
      </c>
      <c r="AL33" s="10">
        <f t="shared" si="22"/>
        <v>0.33333333333333331</v>
      </c>
      <c r="AM33" s="11">
        <f t="shared" si="23"/>
        <v>0.66666666666666663</v>
      </c>
      <c r="AN33" s="69">
        <f t="shared" si="24"/>
        <v>64.666666666666671</v>
      </c>
      <c r="AO33" s="42">
        <f t="shared" si="25"/>
        <v>3</v>
      </c>
      <c r="AP33" s="24">
        <f t="shared" si="26"/>
        <v>11</v>
      </c>
      <c r="AQ33" s="5">
        <f t="shared" si="9"/>
        <v>4</v>
      </c>
      <c r="AR33" s="3">
        <f t="shared" si="37"/>
        <v>671</v>
      </c>
      <c r="AS33" s="5">
        <f t="shared" si="37"/>
        <v>326</v>
      </c>
      <c r="AT33" s="7">
        <f t="shared" si="27"/>
        <v>61</v>
      </c>
      <c r="AU33" s="9">
        <f t="shared" si="27"/>
        <v>81.5</v>
      </c>
      <c r="AV33" s="10">
        <f t="shared" si="28"/>
        <v>0.73333333333333328</v>
      </c>
      <c r="AW33" s="11">
        <f t="shared" si="11"/>
        <v>0.26666666666666666</v>
      </c>
      <c r="AX33" s="69">
        <f t="shared" si="29"/>
        <v>66.466666666666669</v>
      </c>
      <c r="AY33" s="25">
        <f t="shared" si="30"/>
        <v>15</v>
      </c>
    </row>
    <row r="34" spans="1:51" x14ac:dyDescent="0.2">
      <c r="A34" s="63" t="s">
        <v>20</v>
      </c>
      <c r="B34" s="39"/>
      <c r="C34" s="16">
        <v>3</v>
      </c>
      <c r="D34" s="17"/>
      <c r="E34" s="16">
        <v>247</v>
      </c>
      <c r="F34" s="7"/>
      <c r="G34" s="9">
        <f t="shared" si="33"/>
        <v>82.333333333333329</v>
      </c>
      <c r="H34" s="10" t="str">
        <f t="shared" si="12"/>
        <v/>
      </c>
      <c r="I34" s="11">
        <f t="shared" si="13"/>
        <v>1</v>
      </c>
      <c r="J34" s="69">
        <f t="shared" si="14"/>
        <v>82.333333333333329</v>
      </c>
      <c r="K34" s="38">
        <f t="shared" si="15"/>
        <v>3</v>
      </c>
      <c r="L34" s="17">
        <v>3</v>
      </c>
      <c r="M34" s="16">
        <v>5</v>
      </c>
      <c r="N34" s="17">
        <v>147</v>
      </c>
      <c r="O34" s="16">
        <v>422</v>
      </c>
      <c r="P34" s="7">
        <f t="shared" si="34"/>
        <v>49</v>
      </c>
      <c r="Q34" s="9">
        <f t="shared" si="35"/>
        <v>84.4</v>
      </c>
      <c r="R34" s="10">
        <f t="shared" si="36"/>
        <v>0.375</v>
      </c>
      <c r="S34" s="11">
        <f t="shared" si="16"/>
        <v>0.625</v>
      </c>
      <c r="T34" s="69">
        <f t="shared" si="17"/>
        <v>71.125</v>
      </c>
      <c r="U34" s="42">
        <f t="shared" si="18"/>
        <v>8</v>
      </c>
      <c r="V34" s="26">
        <v>1</v>
      </c>
      <c r="W34" s="16">
        <v>2</v>
      </c>
      <c r="X34" s="17">
        <v>63</v>
      </c>
      <c r="Y34" s="16">
        <v>176</v>
      </c>
      <c r="Z34" s="7">
        <v>56.481481481481481</v>
      </c>
      <c r="AA34" s="9">
        <f t="shared" si="5"/>
        <v>88</v>
      </c>
      <c r="AB34" s="10">
        <f t="shared" si="31"/>
        <v>0.33333333333333331</v>
      </c>
      <c r="AC34" s="11">
        <f t="shared" si="32"/>
        <v>0.66666666666666663</v>
      </c>
      <c r="AD34" s="69">
        <f t="shared" si="20"/>
        <v>79.666666666666671</v>
      </c>
      <c r="AE34" s="25">
        <f t="shared" si="21"/>
        <v>3</v>
      </c>
      <c r="AF34" s="17"/>
      <c r="AG34" s="5">
        <v>4</v>
      </c>
      <c r="AH34" s="3"/>
      <c r="AI34" s="5">
        <v>345</v>
      </c>
      <c r="AJ34" s="7"/>
      <c r="AK34" s="9">
        <f t="shared" si="7"/>
        <v>86.25</v>
      </c>
      <c r="AL34" s="10" t="str">
        <f t="shared" si="22"/>
        <v/>
      </c>
      <c r="AM34" s="11">
        <f t="shared" si="23"/>
        <v>1</v>
      </c>
      <c r="AN34" s="69">
        <f t="shared" si="24"/>
        <v>86.25</v>
      </c>
      <c r="AO34" s="42">
        <f t="shared" si="25"/>
        <v>4</v>
      </c>
      <c r="AP34" s="24">
        <f t="shared" si="26"/>
        <v>4</v>
      </c>
      <c r="AQ34" s="5">
        <f t="shared" si="9"/>
        <v>14</v>
      </c>
      <c r="AR34" s="3">
        <f t="shared" si="37"/>
        <v>210</v>
      </c>
      <c r="AS34" s="5">
        <f t="shared" si="37"/>
        <v>1190</v>
      </c>
      <c r="AT34" s="7">
        <f t="shared" si="27"/>
        <v>52.5</v>
      </c>
      <c r="AU34" s="9">
        <f t="shared" si="27"/>
        <v>85</v>
      </c>
      <c r="AV34" s="10">
        <f t="shared" si="28"/>
        <v>0.22222222222222221</v>
      </c>
      <c r="AW34" s="11">
        <f t="shared" si="11"/>
        <v>0.77777777777777779</v>
      </c>
      <c r="AX34" s="69">
        <f t="shared" si="29"/>
        <v>77.777777777777771</v>
      </c>
      <c r="AY34" s="25">
        <f t="shared" si="30"/>
        <v>18</v>
      </c>
    </row>
    <row r="35" spans="1:51" x14ac:dyDescent="0.2">
      <c r="A35" s="63" t="s">
        <v>63</v>
      </c>
      <c r="B35" s="37"/>
      <c r="C35" s="5"/>
      <c r="D35" s="3"/>
      <c r="E35" s="5"/>
      <c r="F35" s="7"/>
      <c r="G35" s="9" t="str">
        <f t="shared" si="33"/>
        <v/>
      </c>
      <c r="H35" s="10" t="str">
        <f t="shared" si="12"/>
        <v/>
      </c>
      <c r="I35" s="11" t="str">
        <f t="shared" si="13"/>
        <v/>
      </c>
      <c r="J35" s="69" t="str">
        <f t="shared" si="14"/>
        <v/>
      </c>
      <c r="K35" s="38">
        <f t="shared" si="15"/>
        <v>0</v>
      </c>
      <c r="L35" s="30"/>
      <c r="M35" s="5"/>
      <c r="N35" s="3"/>
      <c r="O35" s="5"/>
      <c r="P35" s="7" t="str">
        <f t="shared" si="34"/>
        <v/>
      </c>
      <c r="Q35" s="9" t="str">
        <f t="shared" si="35"/>
        <v/>
      </c>
      <c r="R35" s="10" t="str">
        <f t="shared" si="36"/>
        <v/>
      </c>
      <c r="S35" s="11" t="str">
        <f t="shared" si="16"/>
        <v/>
      </c>
      <c r="T35" s="69" t="str">
        <f t="shared" si="17"/>
        <v/>
      </c>
      <c r="U35" s="42">
        <f t="shared" si="18"/>
        <v>0</v>
      </c>
      <c r="V35" s="24">
        <v>2</v>
      </c>
      <c r="W35" s="5"/>
      <c r="X35" s="3">
        <v>110</v>
      </c>
      <c r="Y35" s="5"/>
      <c r="Z35" s="7">
        <v>59.433962264150942</v>
      </c>
      <c r="AA35" s="9" t="str">
        <f t="shared" si="5"/>
        <v/>
      </c>
      <c r="AB35" s="10">
        <f t="shared" si="31"/>
        <v>1</v>
      </c>
      <c r="AC35" s="11" t="str">
        <f t="shared" si="32"/>
        <v/>
      </c>
      <c r="AD35" s="69">
        <f t="shared" si="20"/>
        <v>55</v>
      </c>
      <c r="AE35" s="25">
        <f t="shared" si="21"/>
        <v>2</v>
      </c>
      <c r="AF35" s="30"/>
      <c r="AG35" s="5"/>
      <c r="AH35" s="3"/>
      <c r="AI35" s="5"/>
      <c r="AJ35" s="7"/>
      <c r="AK35" s="9" t="str">
        <f t="shared" si="7"/>
        <v/>
      </c>
      <c r="AL35" s="10" t="str">
        <f t="shared" si="22"/>
        <v/>
      </c>
      <c r="AM35" s="11" t="str">
        <f t="shared" si="23"/>
        <v/>
      </c>
      <c r="AN35" s="69" t="str">
        <f t="shared" si="24"/>
        <v/>
      </c>
      <c r="AO35" s="42">
        <f t="shared" si="25"/>
        <v>0</v>
      </c>
      <c r="AP35" s="24">
        <f t="shared" si="26"/>
        <v>2</v>
      </c>
      <c r="AQ35" s="5">
        <f t="shared" si="9"/>
        <v>0</v>
      </c>
      <c r="AR35" s="3">
        <f t="shared" si="37"/>
        <v>110</v>
      </c>
      <c r="AS35" s="5">
        <f t="shared" si="37"/>
        <v>0</v>
      </c>
      <c r="AT35" s="7">
        <f t="shared" si="27"/>
        <v>55</v>
      </c>
      <c r="AU35" s="9" t="str">
        <f t="shared" si="27"/>
        <v/>
      </c>
      <c r="AV35" s="10">
        <f t="shared" si="28"/>
        <v>1</v>
      </c>
      <c r="AW35" s="11" t="str">
        <f t="shared" si="11"/>
        <v/>
      </c>
      <c r="AX35" s="69">
        <f t="shared" si="29"/>
        <v>55</v>
      </c>
      <c r="AY35" s="25">
        <f t="shared" si="30"/>
        <v>2</v>
      </c>
    </row>
    <row r="36" spans="1:51" x14ac:dyDescent="0.2">
      <c r="A36" s="63" t="s">
        <v>21</v>
      </c>
      <c r="B36" s="37">
        <v>14</v>
      </c>
      <c r="C36" s="5">
        <v>10</v>
      </c>
      <c r="D36" s="3">
        <v>818</v>
      </c>
      <c r="E36" s="5">
        <v>793</v>
      </c>
      <c r="F36" s="7"/>
      <c r="G36" s="9">
        <f t="shared" si="33"/>
        <v>79.3</v>
      </c>
      <c r="H36" s="10">
        <f t="shared" si="12"/>
        <v>0.58333333333333337</v>
      </c>
      <c r="I36" s="11">
        <f t="shared" si="13"/>
        <v>0.41666666666666669</v>
      </c>
      <c r="J36" s="69">
        <f t="shared" si="14"/>
        <v>67.125</v>
      </c>
      <c r="K36" s="38">
        <f t="shared" si="15"/>
        <v>24</v>
      </c>
      <c r="L36" s="30">
        <v>21</v>
      </c>
      <c r="M36" s="5">
        <v>19</v>
      </c>
      <c r="N36" s="3">
        <v>1267</v>
      </c>
      <c r="O36" s="5">
        <v>1546</v>
      </c>
      <c r="P36" s="7">
        <f t="shared" si="34"/>
        <v>60.333333333333336</v>
      </c>
      <c r="Q36" s="9">
        <f t="shared" si="35"/>
        <v>81.368421052631575</v>
      </c>
      <c r="R36" s="10">
        <f t="shared" si="36"/>
        <v>0.52500000000000002</v>
      </c>
      <c r="S36" s="11">
        <f t="shared" si="16"/>
        <v>0.47499999999999998</v>
      </c>
      <c r="T36" s="69">
        <f t="shared" si="17"/>
        <v>70.325000000000003</v>
      </c>
      <c r="U36" s="42">
        <f t="shared" si="18"/>
        <v>40</v>
      </c>
      <c r="V36" s="24">
        <v>19</v>
      </c>
      <c r="W36" s="5">
        <v>9</v>
      </c>
      <c r="X36" s="3">
        <v>992</v>
      </c>
      <c r="Y36" s="5">
        <v>705</v>
      </c>
      <c r="Z36" s="7">
        <v>0</v>
      </c>
      <c r="AA36" s="9">
        <f t="shared" si="5"/>
        <v>78.333333333333329</v>
      </c>
      <c r="AB36" s="10">
        <f t="shared" si="31"/>
        <v>0.6785714285714286</v>
      </c>
      <c r="AC36" s="11">
        <f t="shared" si="32"/>
        <v>0.32142857142857145</v>
      </c>
      <c r="AD36" s="69">
        <f t="shared" si="20"/>
        <v>60.607142857142854</v>
      </c>
      <c r="AE36" s="25">
        <f t="shared" si="21"/>
        <v>28</v>
      </c>
      <c r="AF36" s="30">
        <v>8</v>
      </c>
      <c r="AG36" s="5">
        <v>11</v>
      </c>
      <c r="AH36" s="3">
        <v>452</v>
      </c>
      <c r="AI36" s="5">
        <v>886</v>
      </c>
      <c r="AJ36" s="7"/>
      <c r="AK36" s="9">
        <f t="shared" si="7"/>
        <v>80.545454545454547</v>
      </c>
      <c r="AL36" s="10">
        <f t="shared" si="22"/>
        <v>0.42105263157894735</v>
      </c>
      <c r="AM36" s="11">
        <f t="shared" si="23"/>
        <v>0.57894736842105265</v>
      </c>
      <c r="AN36" s="69">
        <f t="shared" si="24"/>
        <v>70.421052631578945</v>
      </c>
      <c r="AO36" s="42">
        <f t="shared" si="25"/>
        <v>19</v>
      </c>
      <c r="AP36" s="24">
        <f t="shared" si="26"/>
        <v>62</v>
      </c>
      <c r="AQ36" s="5">
        <f t="shared" si="9"/>
        <v>49</v>
      </c>
      <c r="AR36" s="3">
        <f t="shared" si="37"/>
        <v>3529</v>
      </c>
      <c r="AS36" s="5">
        <f t="shared" si="37"/>
        <v>3930</v>
      </c>
      <c r="AT36" s="7">
        <f t="shared" si="27"/>
        <v>56.91935483870968</v>
      </c>
      <c r="AU36" s="9">
        <f t="shared" si="27"/>
        <v>80.204081632653057</v>
      </c>
      <c r="AV36" s="10">
        <f t="shared" si="28"/>
        <v>0.55855855855855852</v>
      </c>
      <c r="AW36" s="11">
        <f t="shared" si="11"/>
        <v>0.44144144144144143</v>
      </c>
      <c r="AX36" s="69">
        <f t="shared" si="29"/>
        <v>67.198198198198199</v>
      </c>
      <c r="AY36" s="25">
        <f t="shared" si="30"/>
        <v>111</v>
      </c>
    </row>
    <row r="37" spans="1:51" x14ac:dyDescent="0.2">
      <c r="A37" s="63" t="s">
        <v>22</v>
      </c>
      <c r="B37" s="37">
        <v>1</v>
      </c>
      <c r="C37" s="16">
        <v>2</v>
      </c>
      <c r="D37" s="3">
        <v>57</v>
      </c>
      <c r="E37" s="16">
        <v>163</v>
      </c>
      <c r="F37" s="7"/>
      <c r="G37" s="9">
        <f t="shared" si="33"/>
        <v>81.5</v>
      </c>
      <c r="H37" s="10">
        <f t="shared" si="12"/>
        <v>0.33333333333333331</v>
      </c>
      <c r="I37" s="11">
        <f t="shared" si="13"/>
        <v>0.66666666666666663</v>
      </c>
      <c r="J37" s="69">
        <f t="shared" si="14"/>
        <v>73.333333333333329</v>
      </c>
      <c r="K37" s="38">
        <f t="shared" si="15"/>
        <v>3</v>
      </c>
      <c r="L37" s="30">
        <v>6</v>
      </c>
      <c r="M37" s="16">
        <v>4</v>
      </c>
      <c r="N37" s="3">
        <v>323</v>
      </c>
      <c r="O37" s="16">
        <v>334</v>
      </c>
      <c r="P37" s="7">
        <f t="shared" si="34"/>
        <v>53.833333333333336</v>
      </c>
      <c r="Q37" s="9">
        <f t="shared" si="35"/>
        <v>83.5</v>
      </c>
      <c r="R37" s="10">
        <f t="shared" si="36"/>
        <v>0.6</v>
      </c>
      <c r="S37" s="11">
        <f t="shared" si="16"/>
        <v>0.4</v>
      </c>
      <c r="T37" s="69">
        <f t="shared" si="17"/>
        <v>65.7</v>
      </c>
      <c r="U37" s="42">
        <f t="shared" si="18"/>
        <v>10</v>
      </c>
      <c r="V37" s="24">
        <v>1</v>
      </c>
      <c r="W37" s="16"/>
      <c r="X37" s="3">
        <v>46</v>
      </c>
      <c r="Y37" s="16"/>
      <c r="Z37" s="7">
        <v>74</v>
      </c>
      <c r="AA37" s="9" t="str">
        <f t="shared" si="5"/>
        <v/>
      </c>
      <c r="AB37" s="10">
        <f t="shared" si="31"/>
        <v>1</v>
      </c>
      <c r="AC37" s="11" t="str">
        <f t="shared" si="32"/>
        <v/>
      </c>
      <c r="AD37" s="69">
        <f t="shared" si="20"/>
        <v>46</v>
      </c>
      <c r="AE37" s="25">
        <f t="shared" si="21"/>
        <v>1</v>
      </c>
      <c r="AF37" s="30"/>
      <c r="AG37" s="5">
        <v>3</v>
      </c>
      <c r="AH37" s="3"/>
      <c r="AI37" s="5">
        <v>254</v>
      </c>
      <c r="AJ37" s="7"/>
      <c r="AK37" s="9">
        <f t="shared" si="7"/>
        <v>84.666666666666671</v>
      </c>
      <c r="AL37" s="10" t="str">
        <f t="shared" si="22"/>
        <v/>
      </c>
      <c r="AM37" s="11">
        <f t="shared" si="23"/>
        <v>1</v>
      </c>
      <c r="AN37" s="69">
        <f t="shared" si="24"/>
        <v>84.666666666666671</v>
      </c>
      <c r="AO37" s="42">
        <f t="shared" si="25"/>
        <v>3</v>
      </c>
      <c r="AP37" s="24">
        <f t="shared" si="26"/>
        <v>8</v>
      </c>
      <c r="AQ37" s="5">
        <f t="shared" si="9"/>
        <v>9</v>
      </c>
      <c r="AR37" s="3">
        <f t="shared" si="37"/>
        <v>426</v>
      </c>
      <c r="AS37" s="5">
        <f t="shared" si="37"/>
        <v>751</v>
      </c>
      <c r="AT37" s="7">
        <f t="shared" si="27"/>
        <v>53.25</v>
      </c>
      <c r="AU37" s="9">
        <f t="shared" si="27"/>
        <v>83.444444444444443</v>
      </c>
      <c r="AV37" s="10">
        <f t="shared" si="28"/>
        <v>0.47058823529411764</v>
      </c>
      <c r="AW37" s="11">
        <f t="shared" si="11"/>
        <v>0.52941176470588236</v>
      </c>
      <c r="AX37" s="69">
        <f t="shared" si="29"/>
        <v>69.235294117647058</v>
      </c>
      <c r="AY37" s="25">
        <f t="shared" si="30"/>
        <v>17</v>
      </c>
    </row>
    <row r="38" spans="1:51" x14ac:dyDescent="0.2">
      <c r="A38" s="63" t="s">
        <v>23</v>
      </c>
      <c r="B38" s="37">
        <v>15</v>
      </c>
      <c r="C38" s="5">
        <v>9</v>
      </c>
      <c r="D38" s="3">
        <v>984</v>
      </c>
      <c r="E38" s="5">
        <v>738</v>
      </c>
      <c r="F38" s="7"/>
      <c r="G38" s="9">
        <f t="shared" si="33"/>
        <v>82</v>
      </c>
      <c r="H38" s="10">
        <f t="shared" si="12"/>
        <v>0.625</v>
      </c>
      <c r="I38" s="11">
        <f t="shared" si="13"/>
        <v>0.375</v>
      </c>
      <c r="J38" s="69">
        <f t="shared" si="14"/>
        <v>71.75</v>
      </c>
      <c r="K38" s="38">
        <f t="shared" si="15"/>
        <v>24</v>
      </c>
      <c r="L38" s="30">
        <v>18</v>
      </c>
      <c r="M38" s="5">
        <v>18</v>
      </c>
      <c r="N38" s="3">
        <v>1019</v>
      </c>
      <c r="O38" s="5">
        <v>1488</v>
      </c>
      <c r="P38" s="7">
        <f t="shared" si="34"/>
        <v>56.611111111111114</v>
      </c>
      <c r="Q38" s="9">
        <f t="shared" si="35"/>
        <v>82.666666666666671</v>
      </c>
      <c r="R38" s="10">
        <f t="shared" si="36"/>
        <v>0.5</v>
      </c>
      <c r="S38" s="11">
        <f t="shared" si="16"/>
        <v>0.5</v>
      </c>
      <c r="T38" s="69">
        <f t="shared" si="17"/>
        <v>69.638888888888886</v>
      </c>
      <c r="U38" s="42">
        <f t="shared" si="18"/>
        <v>36</v>
      </c>
      <c r="V38" s="24">
        <v>27</v>
      </c>
      <c r="W38" s="5">
        <v>13</v>
      </c>
      <c r="X38" s="3">
        <v>1525</v>
      </c>
      <c r="Y38" s="5">
        <v>1047</v>
      </c>
      <c r="Z38" s="7">
        <v>52</v>
      </c>
      <c r="AA38" s="9">
        <f t="shared" si="5"/>
        <v>80.538461538461533</v>
      </c>
      <c r="AB38" s="10">
        <f t="shared" si="31"/>
        <v>0.67500000000000004</v>
      </c>
      <c r="AC38" s="11">
        <f t="shared" si="32"/>
        <v>0.32500000000000001</v>
      </c>
      <c r="AD38" s="69">
        <f t="shared" si="20"/>
        <v>64.3</v>
      </c>
      <c r="AE38" s="25">
        <f t="shared" si="21"/>
        <v>40</v>
      </c>
      <c r="AF38" s="30">
        <v>8</v>
      </c>
      <c r="AG38" s="5">
        <v>11</v>
      </c>
      <c r="AH38" s="3">
        <v>460</v>
      </c>
      <c r="AI38" s="5">
        <v>923</v>
      </c>
      <c r="AJ38" s="7"/>
      <c r="AK38" s="9">
        <f t="shared" si="7"/>
        <v>83.909090909090907</v>
      </c>
      <c r="AL38" s="10">
        <f t="shared" si="22"/>
        <v>0.42105263157894735</v>
      </c>
      <c r="AM38" s="11">
        <f t="shared" si="23"/>
        <v>0.57894736842105265</v>
      </c>
      <c r="AN38" s="69">
        <f t="shared" si="24"/>
        <v>72.78947368421052</v>
      </c>
      <c r="AO38" s="42">
        <f t="shared" si="25"/>
        <v>19</v>
      </c>
      <c r="AP38" s="24">
        <f t="shared" si="26"/>
        <v>68</v>
      </c>
      <c r="AQ38" s="5">
        <f t="shared" si="9"/>
        <v>51</v>
      </c>
      <c r="AR38" s="3">
        <f t="shared" si="37"/>
        <v>3988</v>
      </c>
      <c r="AS38" s="5">
        <f t="shared" si="37"/>
        <v>4196</v>
      </c>
      <c r="AT38" s="7">
        <f t="shared" si="27"/>
        <v>58.647058823529413</v>
      </c>
      <c r="AU38" s="9">
        <f t="shared" si="27"/>
        <v>82.274509803921575</v>
      </c>
      <c r="AV38" s="10">
        <f t="shared" si="28"/>
        <v>0.5714285714285714</v>
      </c>
      <c r="AW38" s="11">
        <f t="shared" si="11"/>
        <v>0.42857142857142855</v>
      </c>
      <c r="AX38" s="69">
        <f t="shared" si="29"/>
        <v>68.773109243697476</v>
      </c>
      <c r="AY38" s="25">
        <f t="shared" si="30"/>
        <v>119</v>
      </c>
    </row>
    <row r="39" spans="1:51" x14ac:dyDescent="0.2">
      <c r="A39" s="63" t="s">
        <v>24</v>
      </c>
      <c r="B39" s="37">
        <v>56</v>
      </c>
      <c r="C39" s="5">
        <v>47</v>
      </c>
      <c r="D39" s="3">
        <v>3580</v>
      </c>
      <c r="E39" s="5">
        <v>3796</v>
      </c>
      <c r="F39" s="7"/>
      <c r="G39" s="9">
        <f t="shared" ref="G39:G41" si="46">IF(C39&gt;0,E39/C39,"")</f>
        <v>80.765957446808514</v>
      </c>
      <c r="H39" s="10">
        <f t="shared" ref="H39:H41" si="47">IF(AND(B39&gt;0, K39&gt;0),B39/K39,"")</f>
        <v>0.5436893203883495</v>
      </c>
      <c r="I39" s="11">
        <f t="shared" ref="I39:I41" si="48">IF(AND(C39&gt;0, K39&gt;0),C39/K39,"")</f>
        <v>0.4563106796116505</v>
      </c>
      <c r="J39" s="69">
        <f t="shared" ref="J39:J41" si="49">IF(K39&lt;&gt;0,    ((D39+E39)/K39),"")</f>
        <v>71.611650485436897</v>
      </c>
      <c r="K39" s="38">
        <f t="shared" ref="K39:K41" si="50">B39+C39</f>
        <v>103</v>
      </c>
      <c r="L39" s="30">
        <v>100</v>
      </c>
      <c r="M39" s="5">
        <v>84</v>
      </c>
      <c r="N39" s="3">
        <v>6195</v>
      </c>
      <c r="O39" s="5">
        <v>6971</v>
      </c>
      <c r="P39" s="7">
        <f t="shared" ref="P39:P41" si="51">IF(L39&gt;0,N39/L39,"")</f>
        <v>61.95</v>
      </c>
      <c r="Q39" s="9">
        <f t="shared" ref="Q39:Q41" si="52">IF(M39&gt;0,O39/M39,"")</f>
        <v>82.988095238095241</v>
      </c>
      <c r="R39" s="10">
        <f t="shared" ref="R39:R41" si="53">IF(U39&gt;0,L39/U39,"")</f>
        <v>0.54347826086956519</v>
      </c>
      <c r="S39" s="11">
        <f t="shared" ref="S39:S41" si="54">IF(U39&gt;0,M39/U39,"")</f>
        <v>0.45652173913043476</v>
      </c>
      <c r="T39" s="69">
        <f t="shared" ref="T39:T41" si="55">IF(U39&lt;&gt;0,    ((N39+O39)/U39),"")</f>
        <v>71.554347826086953</v>
      </c>
      <c r="U39" s="42">
        <f t="shared" ref="U39:U41" si="56">L39+M39</f>
        <v>184</v>
      </c>
      <c r="V39" s="24">
        <v>53</v>
      </c>
      <c r="W39" s="5">
        <v>35</v>
      </c>
      <c r="X39" s="3">
        <v>3150</v>
      </c>
      <c r="Y39" s="5">
        <v>2829</v>
      </c>
      <c r="Z39" s="7">
        <v>55</v>
      </c>
      <c r="AA39" s="9">
        <f t="shared" ref="AA39:AA41" si="57">IF(W39&gt;0,Y39/W39,"")</f>
        <v>80.828571428571422</v>
      </c>
      <c r="AB39" s="10">
        <f t="shared" ref="AB39:AB41" si="58">IF(AND(V39&gt;0, AE39&gt;0),V39/AE39,"")</f>
        <v>0.60227272727272729</v>
      </c>
      <c r="AC39" s="11">
        <f t="shared" ref="AC39:AC41" si="59">IF(AND(W39&gt;0, AE39&gt;0),W39/AE39,"")</f>
        <v>0.39772727272727271</v>
      </c>
      <c r="AD39" s="69">
        <f t="shared" ref="AD39:AD41" si="60">IF(AE39&lt;&gt;0,    ((X39+Y39)/AE39),"")</f>
        <v>67.943181818181813</v>
      </c>
      <c r="AE39" s="25">
        <f t="shared" ref="AE39:AE41" si="61">V39+W39</f>
        <v>88</v>
      </c>
      <c r="AF39" s="30">
        <v>34</v>
      </c>
      <c r="AG39" s="5">
        <v>54</v>
      </c>
      <c r="AH39" s="3">
        <v>2017</v>
      </c>
      <c r="AI39" s="5">
        <v>4453</v>
      </c>
      <c r="AJ39" s="7"/>
      <c r="AK39" s="9">
        <f t="shared" ref="AK39:AK41" si="62">IF(AG39&gt;0,AI39/AG39,"")</f>
        <v>82.462962962962962</v>
      </c>
      <c r="AL39" s="10">
        <f t="shared" ref="AL39:AL41" si="63">IF(AND(AF39&gt;0, AO39&gt;0),AF39/AO39,"")</f>
        <v>0.38636363636363635</v>
      </c>
      <c r="AM39" s="11">
        <f t="shared" ref="AM39:AM41" si="64">IF(AND(AG39&gt;0, AO39&gt;0),AG39/AO39,"")</f>
        <v>0.61363636363636365</v>
      </c>
      <c r="AN39" s="69">
        <f t="shared" ref="AN39:AN41" si="65">IF(AO39&lt;&gt;0,    ((AH39+AI39)/AO39),"")</f>
        <v>73.522727272727266</v>
      </c>
      <c r="AO39" s="42">
        <f t="shared" ref="AO39:AO41" si="66">AF39+AG39</f>
        <v>88</v>
      </c>
      <c r="AP39" s="24">
        <f t="shared" si="26"/>
        <v>243</v>
      </c>
      <c r="AQ39" s="5">
        <f t="shared" si="9"/>
        <v>220</v>
      </c>
      <c r="AR39" s="3">
        <f t="shared" si="37"/>
        <v>14942</v>
      </c>
      <c r="AS39" s="5">
        <f t="shared" si="37"/>
        <v>18049</v>
      </c>
      <c r="AT39" s="7">
        <f t="shared" si="27"/>
        <v>61.489711934156375</v>
      </c>
      <c r="AU39" s="9">
        <f t="shared" si="27"/>
        <v>82.040909090909096</v>
      </c>
      <c r="AV39" s="10">
        <f t="shared" si="28"/>
        <v>0.52483801295896326</v>
      </c>
      <c r="AW39" s="11">
        <f t="shared" si="11"/>
        <v>0.47516198704103674</v>
      </c>
      <c r="AX39" s="69">
        <f t="shared" si="29"/>
        <v>71.254859611231097</v>
      </c>
      <c r="AY39" s="25">
        <f t="shared" si="30"/>
        <v>463</v>
      </c>
    </row>
    <row r="40" spans="1:51" x14ac:dyDescent="0.2">
      <c r="A40" s="63" t="s">
        <v>25</v>
      </c>
      <c r="B40" s="37">
        <v>1</v>
      </c>
      <c r="C40" s="5">
        <v>2</v>
      </c>
      <c r="D40" s="3">
        <v>66</v>
      </c>
      <c r="E40" s="5">
        <v>163</v>
      </c>
      <c r="F40" s="7"/>
      <c r="G40" s="9">
        <f t="shared" si="46"/>
        <v>81.5</v>
      </c>
      <c r="H40" s="10">
        <f t="shared" si="47"/>
        <v>0.33333333333333331</v>
      </c>
      <c r="I40" s="11">
        <f t="shared" si="48"/>
        <v>0.66666666666666663</v>
      </c>
      <c r="J40" s="69">
        <f t="shared" si="49"/>
        <v>76.333333333333329</v>
      </c>
      <c r="K40" s="38">
        <f t="shared" si="50"/>
        <v>3</v>
      </c>
      <c r="L40" s="30"/>
      <c r="M40" s="5">
        <v>4</v>
      </c>
      <c r="N40" s="3"/>
      <c r="O40" s="5">
        <v>319</v>
      </c>
      <c r="P40" s="7" t="str">
        <f t="shared" si="51"/>
        <v/>
      </c>
      <c r="Q40" s="9">
        <f t="shared" si="52"/>
        <v>79.75</v>
      </c>
      <c r="R40" s="10">
        <f t="shared" si="53"/>
        <v>0</v>
      </c>
      <c r="S40" s="11">
        <f t="shared" si="54"/>
        <v>1</v>
      </c>
      <c r="T40" s="69">
        <f t="shared" si="55"/>
        <v>79.75</v>
      </c>
      <c r="U40" s="42">
        <f t="shared" si="56"/>
        <v>4</v>
      </c>
      <c r="V40" s="24"/>
      <c r="W40" s="5">
        <v>1</v>
      </c>
      <c r="X40" s="3"/>
      <c r="Y40" s="5">
        <v>90</v>
      </c>
      <c r="Z40" s="7">
        <v>47</v>
      </c>
      <c r="AA40" s="9">
        <f t="shared" si="57"/>
        <v>90</v>
      </c>
      <c r="AB40" s="10" t="str">
        <f t="shared" si="58"/>
        <v/>
      </c>
      <c r="AC40" s="11">
        <f t="shared" si="59"/>
        <v>1</v>
      </c>
      <c r="AD40" s="69">
        <f t="shared" si="60"/>
        <v>90</v>
      </c>
      <c r="AE40" s="25">
        <f t="shared" si="61"/>
        <v>1</v>
      </c>
      <c r="AF40" s="30">
        <v>1</v>
      </c>
      <c r="AG40" s="5">
        <v>1</v>
      </c>
      <c r="AH40" s="3">
        <v>68</v>
      </c>
      <c r="AI40" s="5">
        <v>79</v>
      </c>
      <c r="AJ40" s="7"/>
      <c r="AK40" s="9">
        <f t="shared" si="62"/>
        <v>79</v>
      </c>
      <c r="AL40" s="10">
        <f t="shared" si="63"/>
        <v>0.5</v>
      </c>
      <c r="AM40" s="11">
        <f t="shared" si="64"/>
        <v>0.5</v>
      </c>
      <c r="AN40" s="69">
        <f t="shared" si="65"/>
        <v>73.5</v>
      </c>
      <c r="AO40" s="42">
        <f t="shared" si="66"/>
        <v>2</v>
      </c>
      <c r="AP40" s="24">
        <f t="shared" si="26"/>
        <v>2</v>
      </c>
      <c r="AQ40" s="5">
        <f t="shared" si="9"/>
        <v>8</v>
      </c>
      <c r="AR40" s="3">
        <f t="shared" si="37"/>
        <v>134</v>
      </c>
      <c r="AS40" s="5">
        <f t="shared" si="37"/>
        <v>651</v>
      </c>
      <c r="AT40" s="7">
        <f t="shared" si="27"/>
        <v>67</v>
      </c>
      <c r="AU40" s="9">
        <f t="shared" si="27"/>
        <v>81.375</v>
      </c>
      <c r="AV40" s="10">
        <f t="shared" si="28"/>
        <v>0.2</v>
      </c>
      <c r="AW40" s="11">
        <f t="shared" si="11"/>
        <v>0.8</v>
      </c>
      <c r="AX40" s="69">
        <f t="shared" si="29"/>
        <v>78.5</v>
      </c>
      <c r="AY40" s="25">
        <f t="shared" si="30"/>
        <v>10</v>
      </c>
    </row>
    <row r="41" spans="1:51" x14ac:dyDescent="0.2">
      <c r="A41" s="63" t="s">
        <v>26</v>
      </c>
      <c r="B41" s="37">
        <v>1</v>
      </c>
      <c r="C41" s="5">
        <v>5</v>
      </c>
      <c r="D41" s="3">
        <v>54</v>
      </c>
      <c r="E41" s="5">
        <v>397</v>
      </c>
      <c r="F41" s="7"/>
      <c r="G41" s="9">
        <f t="shared" si="46"/>
        <v>79.400000000000006</v>
      </c>
      <c r="H41" s="10">
        <f t="shared" si="47"/>
        <v>0.16666666666666666</v>
      </c>
      <c r="I41" s="11">
        <f t="shared" si="48"/>
        <v>0.83333333333333337</v>
      </c>
      <c r="J41" s="69">
        <f t="shared" si="49"/>
        <v>75.166666666666671</v>
      </c>
      <c r="K41" s="38">
        <f t="shared" si="50"/>
        <v>6</v>
      </c>
      <c r="L41" s="30">
        <v>2</v>
      </c>
      <c r="M41" s="5">
        <v>5</v>
      </c>
      <c r="N41" s="3">
        <v>117</v>
      </c>
      <c r="O41" s="5">
        <v>424</v>
      </c>
      <c r="P41" s="7">
        <f t="shared" si="51"/>
        <v>58.5</v>
      </c>
      <c r="Q41" s="9">
        <f t="shared" si="52"/>
        <v>84.8</v>
      </c>
      <c r="R41" s="10">
        <f t="shared" si="53"/>
        <v>0.2857142857142857</v>
      </c>
      <c r="S41" s="11">
        <f t="shared" si="54"/>
        <v>0.7142857142857143</v>
      </c>
      <c r="T41" s="69">
        <f t="shared" si="55"/>
        <v>77.285714285714292</v>
      </c>
      <c r="U41" s="42">
        <f t="shared" si="56"/>
        <v>7</v>
      </c>
      <c r="V41" s="24">
        <v>1</v>
      </c>
      <c r="W41" s="5">
        <v>2</v>
      </c>
      <c r="X41" s="3">
        <v>74</v>
      </c>
      <c r="Y41" s="5">
        <v>156</v>
      </c>
      <c r="Z41" s="7">
        <v>54.10526315789474</v>
      </c>
      <c r="AA41" s="9">
        <f t="shared" si="57"/>
        <v>78</v>
      </c>
      <c r="AB41" s="10">
        <f t="shared" si="58"/>
        <v>0.33333333333333331</v>
      </c>
      <c r="AC41" s="11">
        <f t="shared" si="59"/>
        <v>0.66666666666666663</v>
      </c>
      <c r="AD41" s="69">
        <f t="shared" si="60"/>
        <v>76.666666666666671</v>
      </c>
      <c r="AE41" s="25">
        <f t="shared" si="61"/>
        <v>3</v>
      </c>
      <c r="AF41" s="30">
        <v>2</v>
      </c>
      <c r="AG41" s="5">
        <v>4</v>
      </c>
      <c r="AH41" s="3">
        <v>141</v>
      </c>
      <c r="AI41" s="5">
        <v>319</v>
      </c>
      <c r="AJ41" s="7"/>
      <c r="AK41" s="9">
        <f t="shared" si="62"/>
        <v>79.75</v>
      </c>
      <c r="AL41" s="10">
        <f t="shared" si="63"/>
        <v>0.33333333333333331</v>
      </c>
      <c r="AM41" s="11">
        <f t="shared" si="64"/>
        <v>0.66666666666666663</v>
      </c>
      <c r="AN41" s="69">
        <f t="shared" si="65"/>
        <v>76.666666666666671</v>
      </c>
      <c r="AO41" s="42">
        <f t="shared" si="66"/>
        <v>6</v>
      </c>
      <c r="AP41" s="24">
        <f t="shared" si="26"/>
        <v>6</v>
      </c>
      <c r="AQ41" s="5">
        <f t="shared" si="9"/>
        <v>16</v>
      </c>
      <c r="AR41" s="3">
        <f t="shared" si="37"/>
        <v>386</v>
      </c>
      <c r="AS41" s="5">
        <f t="shared" si="37"/>
        <v>1296</v>
      </c>
      <c r="AT41" s="7">
        <f t="shared" si="27"/>
        <v>64.333333333333329</v>
      </c>
      <c r="AU41" s="9">
        <f t="shared" si="27"/>
        <v>81</v>
      </c>
      <c r="AV41" s="10">
        <f t="shared" si="28"/>
        <v>0.27272727272727271</v>
      </c>
      <c r="AW41" s="11">
        <f t="shared" si="11"/>
        <v>0.72727272727272729</v>
      </c>
      <c r="AX41" s="69">
        <f t="shared" si="29"/>
        <v>76.454545454545453</v>
      </c>
      <c r="AY41" s="25">
        <f t="shared" si="30"/>
        <v>22</v>
      </c>
    </row>
    <row r="42" spans="1:51" x14ac:dyDescent="0.2">
      <c r="A42" s="63" t="s">
        <v>27</v>
      </c>
      <c r="B42" s="37">
        <v>1</v>
      </c>
      <c r="C42" s="5"/>
      <c r="D42" s="3">
        <v>54</v>
      </c>
      <c r="E42" s="5"/>
      <c r="F42" s="7"/>
      <c r="G42" s="9" t="str">
        <f t="shared" si="33"/>
        <v/>
      </c>
      <c r="H42" s="10">
        <f t="shared" si="12"/>
        <v>1</v>
      </c>
      <c r="I42" s="11" t="str">
        <f t="shared" si="13"/>
        <v/>
      </c>
      <c r="J42" s="69">
        <f t="shared" si="14"/>
        <v>54</v>
      </c>
      <c r="K42" s="38">
        <f t="shared" si="15"/>
        <v>1</v>
      </c>
      <c r="L42" s="30">
        <v>5</v>
      </c>
      <c r="M42" s="5">
        <v>1</v>
      </c>
      <c r="N42" s="3">
        <v>346</v>
      </c>
      <c r="O42" s="5">
        <v>83</v>
      </c>
      <c r="P42" s="7">
        <f t="shared" si="34"/>
        <v>69.2</v>
      </c>
      <c r="Q42" s="9">
        <f t="shared" si="35"/>
        <v>83</v>
      </c>
      <c r="R42" s="10">
        <f t="shared" si="36"/>
        <v>0.83333333333333337</v>
      </c>
      <c r="S42" s="11">
        <f t="shared" si="16"/>
        <v>0.16666666666666666</v>
      </c>
      <c r="T42" s="69">
        <f t="shared" si="17"/>
        <v>71.5</v>
      </c>
      <c r="U42" s="42">
        <f t="shared" si="18"/>
        <v>6</v>
      </c>
      <c r="V42" s="24">
        <v>2</v>
      </c>
      <c r="W42" s="5">
        <v>1</v>
      </c>
      <c r="X42" s="3">
        <v>104</v>
      </c>
      <c r="Y42" s="5">
        <v>75</v>
      </c>
      <c r="Z42" s="7">
        <v>51.75</v>
      </c>
      <c r="AA42" s="9">
        <f t="shared" si="5"/>
        <v>75</v>
      </c>
      <c r="AB42" s="10">
        <f t="shared" si="31"/>
        <v>0.66666666666666663</v>
      </c>
      <c r="AC42" s="11">
        <f t="shared" si="32"/>
        <v>0.33333333333333331</v>
      </c>
      <c r="AD42" s="69">
        <f t="shared" si="20"/>
        <v>59.666666666666664</v>
      </c>
      <c r="AE42" s="25">
        <f t="shared" si="21"/>
        <v>3</v>
      </c>
      <c r="AF42" s="30"/>
      <c r="AG42" s="5">
        <v>1</v>
      </c>
      <c r="AH42" s="3"/>
      <c r="AI42" s="5">
        <v>85</v>
      </c>
      <c r="AJ42" s="7"/>
      <c r="AK42" s="9">
        <f t="shared" si="7"/>
        <v>85</v>
      </c>
      <c r="AL42" s="10" t="str">
        <f t="shared" si="22"/>
        <v/>
      </c>
      <c r="AM42" s="11">
        <f t="shared" si="23"/>
        <v>1</v>
      </c>
      <c r="AN42" s="69">
        <f t="shared" si="24"/>
        <v>85</v>
      </c>
      <c r="AO42" s="42">
        <f t="shared" si="25"/>
        <v>1</v>
      </c>
      <c r="AP42" s="24">
        <f t="shared" si="26"/>
        <v>8</v>
      </c>
      <c r="AQ42" s="5">
        <f t="shared" si="9"/>
        <v>3</v>
      </c>
      <c r="AR42" s="3">
        <f t="shared" si="37"/>
        <v>504</v>
      </c>
      <c r="AS42" s="5">
        <f t="shared" si="37"/>
        <v>243</v>
      </c>
      <c r="AT42" s="7">
        <f t="shared" si="27"/>
        <v>63</v>
      </c>
      <c r="AU42" s="9">
        <f t="shared" si="27"/>
        <v>81</v>
      </c>
      <c r="AV42" s="10">
        <f t="shared" si="28"/>
        <v>0.72727272727272729</v>
      </c>
      <c r="AW42" s="11">
        <f t="shared" si="11"/>
        <v>0.27272727272727271</v>
      </c>
      <c r="AX42" s="69">
        <f t="shared" si="29"/>
        <v>67.909090909090907</v>
      </c>
      <c r="AY42" s="25">
        <f t="shared" si="30"/>
        <v>11</v>
      </c>
    </row>
    <row r="43" spans="1:51" x14ac:dyDescent="0.2">
      <c r="A43" s="63" t="s">
        <v>28</v>
      </c>
      <c r="B43" s="39">
        <v>3</v>
      </c>
      <c r="C43" s="5">
        <v>2</v>
      </c>
      <c r="D43" s="17">
        <v>199</v>
      </c>
      <c r="E43" s="5">
        <v>155</v>
      </c>
      <c r="F43" s="7"/>
      <c r="G43" s="9">
        <f t="shared" si="33"/>
        <v>77.5</v>
      </c>
      <c r="H43" s="10">
        <f t="shared" si="12"/>
        <v>0.6</v>
      </c>
      <c r="I43" s="11">
        <f t="shared" si="13"/>
        <v>0.4</v>
      </c>
      <c r="J43" s="69">
        <f t="shared" si="14"/>
        <v>70.8</v>
      </c>
      <c r="K43" s="38">
        <f t="shared" si="15"/>
        <v>5</v>
      </c>
      <c r="L43" s="17">
        <v>2</v>
      </c>
      <c r="M43" s="5">
        <v>1</v>
      </c>
      <c r="N43" s="17">
        <v>106</v>
      </c>
      <c r="O43" s="5">
        <v>89</v>
      </c>
      <c r="P43" s="7">
        <f t="shared" si="34"/>
        <v>53</v>
      </c>
      <c r="Q43" s="9">
        <f t="shared" si="35"/>
        <v>89</v>
      </c>
      <c r="R43" s="10">
        <f t="shared" si="36"/>
        <v>0.66666666666666663</v>
      </c>
      <c r="S43" s="11">
        <f t="shared" si="16"/>
        <v>0.33333333333333331</v>
      </c>
      <c r="T43" s="69">
        <f t="shared" si="17"/>
        <v>65</v>
      </c>
      <c r="U43" s="42">
        <f t="shared" si="18"/>
        <v>3</v>
      </c>
      <c r="V43" s="26">
        <v>3</v>
      </c>
      <c r="W43" s="5">
        <v>1</v>
      </c>
      <c r="X43" s="17">
        <v>165</v>
      </c>
      <c r="Y43" s="5">
        <v>83</v>
      </c>
      <c r="Z43" s="7">
        <v>50.3</v>
      </c>
      <c r="AA43" s="9">
        <f t="shared" si="5"/>
        <v>83</v>
      </c>
      <c r="AB43" s="10">
        <f t="shared" si="31"/>
        <v>0.75</v>
      </c>
      <c r="AC43" s="11">
        <f t="shared" si="32"/>
        <v>0.25</v>
      </c>
      <c r="AD43" s="69">
        <f t="shared" si="20"/>
        <v>62</v>
      </c>
      <c r="AE43" s="25">
        <f t="shared" si="21"/>
        <v>4</v>
      </c>
      <c r="AF43" s="17">
        <v>1</v>
      </c>
      <c r="AG43" s="5">
        <v>1</v>
      </c>
      <c r="AH43" s="3">
        <v>70</v>
      </c>
      <c r="AI43" s="5">
        <v>93</v>
      </c>
      <c r="AJ43" s="7"/>
      <c r="AK43" s="9">
        <f t="shared" si="7"/>
        <v>93</v>
      </c>
      <c r="AL43" s="10">
        <f t="shared" si="22"/>
        <v>0.5</v>
      </c>
      <c r="AM43" s="11">
        <f t="shared" si="23"/>
        <v>0.5</v>
      </c>
      <c r="AN43" s="69">
        <f t="shared" si="24"/>
        <v>81.5</v>
      </c>
      <c r="AO43" s="42">
        <f t="shared" si="25"/>
        <v>2</v>
      </c>
      <c r="AP43" s="24">
        <f t="shared" si="26"/>
        <v>9</v>
      </c>
      <c r="AQ43" s="5">
        <f t="shared" si="9"/>
        <v>5</v>
      </c>
      <c r="AR43" s="3">
        <f t="shared" si="37"/>
        <v>540</v>
      </c>
      <c r="AS43" s="5">
        <f t="shared" si="37"/>
        <v>420</v>
      </c>
      <c r="AT43" s="7">
        <f t="shared" si="27"/>
        <v>60</v>
      </c>
      <c r="AU43" s="9">
        <f t="shared" si="27"/>
        <v>84</v>
      </c>
      <c r="AV43" s="10">
        <f t="shared" si="28"/>
        <v>0.6428571428571429</v>
      </c>
      <c r="AW43" s="11">
        <f t="shared" si="11"/>
        <v>0.35714285714285715</v>
      </c>
      <c r="AX43" s="69">
        <f t="shared" si="29"/>
        <v>68.571428571428569</v>
      </c>
      <c r="AY43" s="25">
        <f t="shared" si="30"/>
        <v>14</v>
      </c>
    </row>
    <row r="44" spans="1:51" x14ac:dyDescent="0.2">
      <c r="A44" s="63" t="s">
        <v>29</v>
      </c>
      <c r="B44" s="37">
        <v>3</v>
      </c>
      <c r="C44" s="5">
        <v>1</v>
      </c>
      <c r="D44" s="3">
        <v>219</v>
      </c>
      <c r="E44" s="5">
        <v>77</v>
      </c>
      <c r="F44" s="7"/>
      <c r="G44" s="9">
        <f t="shared" si="33"/>
        <v>77</v>
      </c>
      <c r="H44" s="10">
        <f t="shared" si="12"/>
        <v>0.75</v>
      </c>
      <c r="I44" s="11">
        <f t="shared" si="13"/>
        <v>0.25</v>
      </c>
      <c r="J44" s="69">
        <f t="shared" si="14"/>
        <v>74</v>
      </c>
      <c r="K44" s="38">
        <f t="shared" si="15"/>
        <v>4</v>
      </c>
      <c r="L44" s="30">
        <v>4</v>
      </c>
      <c r="M44" s="5"/>
      <c r="N44" s="3">
        <v>224</v>
      </c>
      <c r="O44" s="5"/>
      <c r="P44" s="7">
        <f t="shared" si="34"/>
        <v>56</v>
      </c>
      <c r="Q44" s="9" t="str">
        <f t="shared" si="35"/>
        <v/>
      </c>
      <c r="R44" s="10">
        <f t="shared" si="36"/>
        <v>1</v>
      </c>
      <c r="S44" s="11">
        <f t="shared" si="16"/>
        <v>0</v>
      </c>
      <c r="T44" s="69">
        <f t="shared" si="17"/>
        <v>56</v>
      </c>
      <c r="U44" s="42">
        <f t="shared" si="18"/>
        <v>4</v>
      </c>
      <c r="V44" s="24">
        <v>2</v>
      </c>
      <c r="W44" s="5"/>
      <c r="X44" s="3">
        <v>94</v>
      </c>
      <c r="Y44" s="5"/>
      <c r="Z44" s="7">
        <v>54.333333333333336</v>
      </c>
      <c r="AA44" s="9" t="str">
        <f t="shared" si="5"/>
        <v/>
      </c>
      <c r="AB44" s="10">
        <f t="shared" si="31"/>
        <v>1</v>
      </c>
      <c r="AC44" s="11" t="str">
        <f t="shared" si="32"/>
        <v/>
      </c>
      <c r="AD44" s="69">
        <f t="shared" si="20"/>
        <v>47</v>
      </c>
      <c r="AE44" s="25">
        <f t="shared" si="21"/>
        <v>2</v>
      </c>
      <c r="AF44" s="30"/>
      <c r="AG44" s="5"/>
      <c r="AH44" s="3"/>
      <c r="AI44" s="5"/>
      <c r="AJ44" s="7"/>
      <c r="AK44" s="9" t="str">
        <f t="shared" si="7"/>
        <v/>
      </c>
      <c r="AL44" s="10" t="str">
        <f t="shared" si="22"/>
        <v/>
      </c>
      <c r="AM44" s="11" t="str">
        <f t="shared" si="23"/>
        <v/>
      </c>
      <c r="AN44" s="69" t="str">
        <f t="shared" si="24"/>
        <v/>
      </c>
      <c r="AO44" s="42">
        <f t="shared" si="25"/>
        <v>0</v>
      </c>
      <c r="AP44" s="24">
        <f t="shared" si="26"/>
        <v>9</v>
      </c>
      <c r="AQ44" s="5">
        <f t="shared" si="9"/>
        <v>1</v>
      </c>
      <c r="AR44" s="3">
        <f t="shared" si="37"/>
        <v>537</v>
      </c>
      <c r="AS44" s="5">
        <f t="shared" si="37"/>
        <v>77</v>
      </c>
      <c r="AT44" s="7">
        <f t="shared" si="27"/>
        <v>59.666666666666664</v>
      </c>
      <c r="AU44" s="9">
        <f t="shared" si="27"/>
        <v>77</v>
      </c>
      <c r="AV44" s="10">
        <f t="shared" si="28"/>
        <v>0.9</v>
      </c>
      <c r="AW44" s="11">
        <f t="shared" si="11"/>
        <v>0.1</v>
      </c>
      <c r="AX44" s="69">
        <f t="shared" si="29"/>
        <v>61.4</v>
      </c>
      <c r="AY44" s="25">
        <f t="shared" si="30"/>
        <v>10</v>
      </c>
    </row>
    <row r="45" spans="1:51" x14ac:dyDescent="0.2">
      <c r="A45" s="63" t="s">
        <v>30</v>
      </c>
      <c r="B45" s="37">
        <v>22</v>
      </c>
      <c r="C45" s="5">
        <v>5</v>
      </c>
      <c r="D45" s="3">
        <v>1193</v>
      </c>
      <c r="E45" s="5">
        <v>389</v>
      </c>
      <c r="F45" s="7"/>
      <c r="G45" s="9">
        <f t="shared" si="33"/>
        <v>77.8</v>
      </c>
      <c r="H45" s="10">
        <f t="shared" si="12"/>
        <v>0.81481481481481477</v>
      </c>
      <c r="I45" s="11">
        <f t="shared" si="13"/>
        <v>0.18518518518518517</v>
      </c>
      <c r="J45" s="69">
        <f t="shared" si="14"/>
        <v>58.592592592592595</v>
      </c>
      <c r="K45" s="38">
        <f t="shared" si="15"/>
        <v>27</v>
      </c>
      <c r="L45" s="30">
        <v>32</v>
      </c>
      <c r="M45" s="5">
        <v>12</v>
      </c>
      <c r="N45" s="3">
        <v>1554</v>
      </c>
      <c r="O45" s="5">
        <v>953</v>
      </c>
      <c r="P45" s="7">
        <f t="shared" si="34"/>
        <v>48.5625</v>
      </c>
      <c r="Q45" s="9">
        <f t="shared" si="35"/>
        <v>79.416666666666671</v>
      </c>
      <c r="R45" s="10">
        <f t="shared" si="36"/>
        <v>0.72727272727272729</v>
      </c>
      <c r="S45" s="11">
        <f t="shared" si="16"/>
        <v>0.27272727272727271</v>
      </c>
      <c r="T45" s="69">
        <f t="shared" si="17"/>
        <v>56.977272727272727</v>
      </c>
      <c r="U45" s="42">
        <f t="shared" si="18"/>
        <v>44</v>
      </c>
      <c r="V45" s="24">
        <v>19</v>
      </c>
      <c r="W45" s="5">
        <v>2</v>
      </c>
      <c r="X45" s="3">
        <v>1028</v>
      </c>
      <c r="Y45" s="5">
        <v>154</v>
      </c>
      <c r="Z45" s="7">
        <v>49.875</v>
      </c>
      <c r="AA45" s="9">
        <f t="shared" si="5"/>
        <v>77</v>
      </c>
      <c r="AB45" s="10">
        <f t="shared" si="31"/>
        <v>0.90476190476190477</v>
      </c>
      <c r="AC45" s="11">
        <f t="shared" si="32"/>
        <v>9.5238095238095233E-2</v>
      </c>
      <c r="AD45" s="69">
        <f t="shared" si="20"/>
        <v>56.285714285714285</v>
      </c>
      <c r="AE45" s="25">
        <f t="shared" si="21"/>
        <v>21</v>
      </c>
      <c r="AF45" s="30">
        <v>12</v>
      </c>
      <c r="AG45" s="5">
        <v>5</v>
      </c>
      <c r="AH45" s="3">
        <v>683</v>
      </c>
      <c r="AI45" s="5">
        <v>401</v>
      </c>
      <c r="AJ45" s="7"/>
      <c r="AK45" s="9">
        <f t="shared" si="7"/>
        <v>80.2</v>
      </c>
      <c r="AL45" s="10">
        <f t="shared" si="22"/>
        <v>0.70588235294117652</v>
      </c>
      <c r="AM45" s="11">
        <f t="shared" si="23"/>
        <v>0.29411764705882354</v>
      </c>
      <c r="AN45" s="69">
        <f t="shared" si="24"/>
        <v>63.764705882352942</v>
      </c>
      <c r="AO45" s="42">
        <f t="shared" si="25"/>
        <v>17</v>
      </c>
      <c r="AP45" s="24">
        <f t="shared" si="26"/>
        <v>85</v>
      </c>
      <c r="AQ45" s="5">
        <f t="shared" si="9"/>
        <v>24</v>
      </c>
      <c r="AR45" s="3">
        <f t="shared" si="37"/>
        <v>4458</v>
      </c>
      <c r="AS45" s="5">
        <f t="shared" si="37"/>
        <v>1897</v>
      </c>
      <c r="AT45" s="7">
        <f t="shared" si="27"/>
        <v>52.44705882352941</v>
      </c>
      <c r="AU45" s="9">
        <f t="shared" si="27"/>
        <v>79.041666666666671</v>
      </c>
      <c r="AV45" s="10">
        <f t="shared" si="28"/>
        <v>0.77981651376146788</v>
      </c>
      <c r="AW45" s="11">
        <f t="shared" si="11"/>
        <v>0.22018348623853212</v>
      </c>
      <c r="AX45" s="69">
        <f t="shared" si="29"/>
        <v>58.302752293577981</v>
      </c>
      <c r="AY45" s="25">
        <f t="shared" si="30"/>
        <v>109</v>
      </c>
    </row>
    <row r="46" spans="1:51" x14ac:dyDescent="0.2">
      <c r="A46" s="63" t="s">
        <v>54</v>
      </c>
      <c r="B46" s="37">
        <v>10</v>
      </c>
      <c r="C46" s="5">
        <v>7</v>
      </c>
      <c r="D46" s="3">
        <v>602</v>
      </c>
      <c r="E46" s="5">
        <v>562</v>
      </c>
      <c r="F46" s="7"/>
      <c r="G46" s="9">
        <f t="shared" si="33"/>
        <v>80.285714285714292</v>
      </c>
      <c r="H46" s="10">
        <f t="shared" si="12"/>
        <v>0.58823529411764708</v>
      </c>
      <c r="I46" s="11">
        <f t="shared" si="13"/>
        <v>0.41176470588235292</v>
      </c>
      <c r="J46" s="69">
        <f t="shared" si="14"/>
        <v>68.470588235294116</v>
      </c>
      <c r="K46" s="38">
        <f t="shared" si="15"/>
        <v>17</v>
      </c>
      <c r="L46" s="30">
        <v>14</v>
      </c>
      <c r="M46" s="5">
        <v>7</v>
      </c>
      <c r="N46" s="3">
        <v>805</v>
      </c>
      <c r="O46" s="5">
        <v>559</v>
      </c>
      <c r="P46" s="7">
        <f t="shared" si="34"/>
        <v>57.5</v>
      </c>
      <c r="Q46" s="9">
        <f t="shared" si="35"/>
        <v>79.857142857142861</v>
      </c>
      <c r="R46" s="10">
        <f t="shared" si="36"/>
        <v>0.66666666666666663</v>
      </c>
      <c r="S46" s="11">
        <f t="shared" si="16"/>
        <v>0.33333333333333331</v>
      </c>
      <c r="T46" s="69">
        <f t="shared" si="17"/>
        <v>64.952380952380949</v>
      </c>
      <c r="U46" s="42">
        <f t="shared" si="18"/>
        <v>21</v>
      </c>
      <c r="V46" s="24">
        <v>12</v>
      </c>
      <c r="W46" s="5">
        <v>3</v>
      </c>
      <c r="X46" s="3">
        <v>621</v>
      </c>
      <c r="Y46" s="5">
        <v>233</v>
      </c>
      <c r="Z46" s="7">
        <v>0</v>
      </c>
      <c r="AA46" s="9">
        <f t="shared" si="5"/>
        <v>77.666666666666671</v>
      </c>
      <c r="AB46" s="10">
        <f t="shared" si="31"/>
        <v>0.8</v>
      </c>
      <c r="AC46" s="11">
        <f t="shared" si="32"/>
        <v>0.2</v>
      </c>
      <c r="AD46" s="69">
        <f t="shared" si="20"/>
        <v>56.93333333333333</v>
      </c>
      <c r="AE46" s="25">
        <f t="shared" si="21"/>
        <v>15</v>
      </c>
      <c r="AF46" s="30">
        <v>4</v>
      </c>
      <c r="AG46" s="5">
        <v>7</v>
      </c>
      <c r="AH46" s="3">
        <v>258</v>
      </c>
      <c r="AI46" s="5">
        <v>580</v>
      </c>
      <c r="AJ46" s="7"/>
      <c r="AK46" s="9">
        <f t="shared" si="7"/>
        <v>82.857142857142861</v>
      </c>
      <c r="AL46" s="10">
        <f t="shared" si="22"/>
        <v>0.36363636363636365</v>
      </c>
      <c r="AM46" s="11">
        <f t="shared" si="23"/>
        <v>0.63636363636363635</v>
      </c>
      <c r="AN46" s="69">
        <f t="shared" si="24"/>
        <v>76.181818181818187</v>
      </c>
      <c r="AO46" s="42">
        <f t="shared" si="25"/>
        <v>11</v>
      </c>
      <c r="AP46" s="24">
        <f t="shared" si="26"/>
        <v>40</v>
      </c>
      <c r="AQ46" s="5">
        <f t="shared" si="9"/>
        <v>24</v>
      </c>
      <c r="AR46" s="3">
        <f t="shared" si="37"/>
        <v>2286</v>
      </c>
      <c r="AS46" s="5">
        <f t="shared" si="37"/>
        <v>1934</v>
      </c>
      <c r="AT46" s="7">
        <f t="shared" si="27"/>
        <v>57.15</v>
      </c>
      <c r="AU46" s="9">
        <f t="shared" si="27"/>
        <v>80.583333333333329</v>
      </c>
      <c r="AV46" s="10">
        <f t="shared" si="28"/>
        <v>0.625</v>
      </c>
      <c r="AW46" s="11">
        <f t="shared" si="11"/>
        <v>0.375</v>
      </c>
      <c r="AX46" s="69">
        <f t="shared" si="29"/>
        <v>65.9375</v>
      </c>
      <c r="AY46" s="25">
        <f t="shared" si="30"/>
        <v>64</v>
      </c>
    </row>
    <row r="47" spans="1:51" x14ac:dyDescent="0.2">
      <c r="A47" s="63" t="s">
        <v>31</v>
      </c>
      <c r="B47" s="37">
        <v>10</v>
      </c>
      <c r="C47" s="16">
        <v>8</v>
      </c>
      <c r="D47" s="3">
        <v>613</v>
      </c>
      <c r="E47" s="16">
        <v>654</v>
      </c>
      <c r="F47" s="7"/>
      <c r="G47" s="9">
        <f t="shared" si="33"/>
        <v>81.75</v>
      </c>
      <c r="H47" s="10">
        <f t="shared" si="12"/>
        <v>0.55555555555555558</v>
      </c>
      <c r="I47" s="11">
        <f t="shared" si="13"/>
        <v>0.44444444444444442</v>
      </c>
      <c r="J47" s="69">
        <f t="shared" si="14"/>
        <v>70.388888888888886</v>
      </c>
      <c r="K47" s="38">
        <f t="shared" si="15"/>
        <v>18</v>
      </c>
      <c r="L47" s="30">
        <v>19</v>
      </c>
      <c r="M47" s="16">
        <v>17</v>
      </c>
      <c r="N47" s="3">
        <v>1119</v>
      </c>
      <c r="O47" s="16">
        <v>1369</v>
      </c>
      <c r="P47" s="7">
        <f t="shared" si="34"/>
        <v>58.89473684210526</v>
      </c>
      <c r="Q47" s="9">
        <f t="shared" si="35"/>
        <v>80.529411764705884</v>
      </c>
      <c r="R47" s="10">
        <f t="shared" si="36"/>
        <v>0.52777777777777779</v>
      </c>
      <c r="S47" s="11">
        <f t="shared" si="16"/>
        <v>0.47222222222222221</v>
      </c>
      <c r="T47" s="69">
        <f t="shared" si="17"/>
        <v>69.111111111111114</v>
      </c>
      <c r="U47" s="42">
        <f t="shared" si="18"/>
        <v>36</v>
      </c>
      <c r="V47" s="24">
        <v>10</v>
      </c>
      <c r="W47" s="16">
        <v>6</v>
      </c>
      <c r="X47" s="3">
        <v>503</v>
      </c>
      <c r="Y47" s="16">
        <v>504</v>
      </c>
      <c r="Z47" s="7">
        <v>71</v>
      </c>
      <c r="AA47" s="9">
        <f t="shared" si="5"/>
        <v>84</v>
      </c>
      <c r="AB47" s="10">
        <f t="shared" si="31"/>
        <v>0.625</v>
      </c>
      <c r="AC47" s="11">
        <f t="shared" si="32"/>
        <v>0.375</v>
      </c>
      <c r="AD47" s="69">
        <f t="shared" si="20"/>
        <v>62.9375</v>
      </c>
      <c r="AE47" s="25">
        <f t="shared" si="21"/>
        <v>16</v>
      </c>
      <c r="AF47" s="30">
        <v>9</v>
      </c>
      <c r="AG47" s="5">
        <v>9</v>
      </c>
      <c r="AH47" s="3">
        <v>615</v>
      </c>
      <c r="AI47" s="5">
        <v>742</v>
      </c>
      <c r="AJ47" s="7"/>
      <c r="AK47" s="9">
        <f t="shared" si="7"/>
        <v>82.444444444444443</v>
      </c>
      <c r="AL47" s="10">
        <f t="shared" si="22"/>
        <v>0.5</v>
      </c>
      <c r="AM47" s="11">
        <f t="shared" si="23"/>
        <v>0.5</v>
      </c>
      <c r="AN47" s="69">
        <f t="shared" si="24"/>
        <v>75.388888888888886</v>
      </c>
      <c r="AO47" s="42">
        <f t="shared" si="25"/>
        <v>18</v>
      </c>
      <c r="AP47" s="24">
        <f t="shared" si="26"/>
        <v>48</v>
      </c>
      <c r="AQ47" s="5">
        <f t="shared" si="9"/>
        <v>40</v>
      </c>
      <c r="AR47" s="3">
        <f t="shared" si="37"/>
        <v>2850</v>
      </c>
      <c r="AS47" s="5">
        <f t="shared" si="37"/>
        <v>3269</v>
      </c>
      <c r="AT47" s="7">
        <f t="shared" si="27"/>
        <v>59.375</v>
      </c>
      <c r="AU47" s="9">
        <f t="shared" si="27"/>
        <v>81.724999999999994</v>
      </c>
      <c r="AV47" s="10">
        <f t="shared" si="28"/>
        <v>0.54545454545454541</v>
      </c>
      <c r="AW47" s="11">
        <f t="shared" si="11"/>
        <v>0.45454545454545453</v>
      </c>
      <c r="AX47" s="69">
        <f t="shared" si="29"/>
        <v>69.534090909090907</v>
      </c>
      <c r="AY47" s="25">
        <f t="shared" si="30"/>
        <v>88</v>
      </c>
    </row>
    <row r="48" spans="1:51" x14ac:dyDescent="0.2">
      <c r="A48" s="63" t="s">
        <v>32</v>
      </c>
      <c r="B48" s="37">
        <v>24</v>
      </c>
      <c r="C48" s="5">
        <v>16</v>
      </c>
      <c r="D48" s="3">
        <v>1381</v>
      </c>
      <c r="E48" s="5">
        <v>1255</v>
      </c>
      <c r="F48" s="7"/>
      <c r="G48" s="9">
        <f t="shared" si="33"/>
        <v>78.4375</v>
      </c>
      <c r="H48" s="10">
        <f t="shared" si="12"/>
        <v>0.6</v>
      </c>
      <c r="I48" s="11">
        <f t="shared" si="13"/>
        <v>0.4</v>
      </c>
      <c r="J48" s="69">
        <f t="shared" si="14"/>
        <v>65.900000000000006</v>
      </c>
      <c r="K48" s="38">
        <f t="shared" si="15"/>
        <v>40</v>
      </c>
      <c r="L48" s="30">
        <v>47</v>
      </c>
      <c r="M48" s="5">
        <v>19</v>
      </c>
      <c r="N48" s="3">
        <v>2822</v>
      </c>
      <c r="O48" s="5">
        <v>1534</v>
      </c>
      <c r="P48" s="7">
        <f t="shared" si="34"/>
        <v>60.042553191489361</v>
      </c>
      <c r="Q48" s="9">
        <f t="shared" si="35"/>
        <v>80.736842105263165</v>
      </c>
      <c r="R48" s="10">
        <f t="shared" si="36"/>
        <v>0.71212121212121215</v>
      </c>
      <c r="S48" s="11">
        <f t="shared" si="16"/>
        <v>0.2878787878787879</v>
      </c>
      <c r="T48" s="69">
        <f t="shared" si="17"/>
        <v>66</v>
      </c>
      <c r="U48" s="42">
        <f t="shared" si="18"/>
        <v>66</v>
      </c>
      <c r="V48" s="24">
        <v>18</v>
      </c>
      <c r="W48" s="5">
        <v>13</v>
      </c>
      <c r="X48" s="3">
        <v>978</v>
      </c>
      <c r="Y48" s="5">
        <v>1023</v>
      </c>
      <c r="Z48" s="7">
        <v>55.362745098039213</v>
      </c>
      <c r="AA48" s="9">
        <f t="shared" si="5"/>
        <v>78.692307692307693</v>
      </c>
      <c r="AB48" s="10">
        <f t="shared" si="31"/>
        <v>0.58064516129032262</v>
      </c>
      <c r="AC48" s="11">
        <f t="shared" si="32"/>
        <v>0.41935483870967744</v>
      </c>
      <c r="AD48" s="69">
        <f t="shared" si="20"/>
        <v>64.548387096774192</v>
      </c>
      <c r="AE48" s="25">
        <f t="shared" si="21"/>
        <v>31</v>
      </c>
      <c r="AF48" s="30">
        <v>10</v>
      </c>
      <c r="AG48" s="5">
        <v>14</v>
      </c>
      <c r="AH48" s="3">
        <v>671</v>
      </c>
      <c r="AI48" s="5">
        <v>1136</v>
      </c>
      <c r="AJ48" s="7"/>
      <c r="AK48" s="9">
        <f t="shared" si="7"/>
        <v>81.142857142857139</v>
      </c>
      <c r="AL48" s="10">
        <f t="shared" si="22"/>
        <v>0.41666666666666669</v>
      </c>
      <c r="AM48" s="11">
        <f t="shared" si="23"/>
        <v>0.58333333333333337</v>
      </c>
      <c r="AN48" s="69">
        <f t="shared" si="24"/>
        <v>75.291666666666671</v>
      </c>
      <c r="AO48" s="42">
        <f t="shared" si="25"/>
        <v>24</v>
      </c>
      <c r="AP48" s="24">
        <f t="shared" si="26"/>
        <v>99</v>
      </c>
      <c r="AQ48" s="5">
        <f t="shared" si="9"/>
        <v>62</v>
      </c>
      <c r="AR48" s="3">
        <f t="shared" si="37"/>
        <v>5852</v>
      </c>
      <c r="AS48" s="5">
        <f t="shared" si="37"/>
        <v>4948</v>
      </c>
      <c r="AT48" s="7">
        <f t="shared" si="27"/>
        <v>59.111111111111114</v>
      </c>
      <c r="AU48" s="9">
        <f t="shared" si="27"/>
        <v>79.806451612903231</v>
      </c>
      <c r="AV48" s="10">
        <f t="shared" si="28"/>
        <v>0.6149068322981367</v>
      </c>
      <c r="AW48" s="11">
        <f t="shared" si="11"/>
        <v>0.38509316770186336</v>
      </c>
      <c r="AX48" s="69">
        <f t="shared" si="29"/>
        <v>67.0807453416149</v>
      </c>
      <c r="AY48" s="25">
        <f t="shared" si="30"/>
        <v>161</v>
      </c>
    </row>
    <row r="49" spans="1:51" x14ac:dyDescent="0.2">
      <c r="A49" s="63" t="s">
        <v>33</v>
      </c>
      <c r="B49" s="37">
        <v>3</v>
      </c>
      <c r="C49" s="5">
        <v>10</v>
      </c>
      <c r="D49" s="3">
        <v>190</v>
      </c>
      <c r="E49" s="5">
        <v>802</v>
      </c>
      <c r="F49" s="7"/>
      <c r="G49" s="9">
        <f t="shared" si="33"/>
        <v>80.2</v>
      </c>
      <c r="H49" s="10">
        <f t="shared" si="12"/>
        <v>0.23076923076923078</v>
      </c>
      <c r="I49" s="11">
        <f t="shared" si="13"/>
        <v>0.76923076923076927</v>
      </c>
      <c r="J49" s="69">
        <f t="shared" si="14"/>
        <v>76.307692307692307</v>
      </c>
      <c r="K49" s="38">
        <f t="shared" si="15"/>
        <v>13</v>
      </c>
      <c r="L49" s="30">
        <v>14</v>
      </c>
      <c r="M49" s="5">
        <v>18</v>
      </c>
      <c r="N49" s="3">
        <v>919</v>
      </c>
      <c r="O49" s="5">
        <v>1468</v>
      </c>
      <c r="P49" s="7">
        <f t="shared" si="34"/>
        <v>65.642857142857139</v>
      </c>
      <c r="Q49" s="9">
        <f t="shared" si="35"/>
        <v>81.555555555555557</v>
      </c>
      <c r="R49" s="10">
        <f t="shared" si="36"/>
        <v>0.4375</v>
      </c>
      <c r="S49" s="11">
        <f t="shared" si="16"/>
        <v>0.5625</v>
      </c>
      <c r="T49" s="69">
        <f t="shared" si="17"/>
        <v>74.59375</v>
      </c>
      <c r="U49" s="42">
        <f t="shared" si="18"/>
        <v>32</v>
      </c>
      <c r="V49" s="24">
        <v>8</v>
      </c>
      <c r="W49" s="5">
        <v>9</v>
      </c>
      <c r="X49" s="3">
        <v>399</v>
      </c>
      <c r="Y49" s="5">
        <v>743</v>
      </c>
      <c r="Z49" s="7">
        <v>0</v>
      </c>
      <c r="AA49" s="9">
        <f t="shared" si="5"/>
        <v>82.555555555555557</v>
      </c>
      <c r="AB49" s="10">
        <f t="shared" si="31"/>
        <v>0.47058823529411764</v>
      </c>
      <c r="AC49" s="11">
        <f t="shared" si="32"/>
        <v>0.52941176470588236</v>
      </c>
      <c r="AD49" s="69">
        <f t="shared" si="20"/>
        <v>67.17647058823529</v>
      </c>
      <c r="AE49" s="25">
        <f t="shared" si="21"/>
        <v>17</v>
      </c>
      <c r="AF49" s="30">
        <v>6</v>
      </c>
      <c r="AG49" s="5">
        <v>8</v>
      </c>
      <c r="AH49" s="3">
        <v>354</v>
      </c>
      <c r="AI49" s="5">
        <v>671</v>
      </c>
      <c r="AJ49" s="7"/>
      <c r="AK49" s="9">
        <f t="shared" si="7"/>
        <v>83.875</v>
      </c>
      <c r="AL49" s="10">
        <f t="shared" si="22"/>
        <v>0.42857142857142855</v>
      </c>
      <c r="AM49" s="11">
        <f t="shared" si="23"/>
        <v>0.5714285714285714</v>
      </c>
      <c r="AN49" s="69">
        <f t="shared" si="24"/>
        <v>73.214285714285708</v>
      </c>
      <c r="AO49" s="42">
        <f t="shared" si="25"/>
        <v>14</v>
      </c>
      <c r="AP49" s="24">
        <f t="shared" si="26"/>
        <v>31</v>
      </c>
      <c r="AQ49" s="5">
        <f t="shared" si="9"/>
        <v>45</v>
      </c>
      <c r="AR49" s="3">
        <f t="shared" si="37"/>
        <v>1862</v>
      </c>
      <c r="AS49" s="5">
        <f t="shared" si="37"/>
        <v>3684</v>
      </c>
      <c r="AT49" s="7">
        <f t="shared" si="27"/>
        <v>60.064516129032256</v>
      </c>
      <c r="AU49" s="9">
        <f t="shared" si="27"/>
        <v>81.86666666666666</v>
      </c>
      <c r="AV49" s="10">
        <f t="shared" si="28"/>
        <v>0.40789473684210525</v>
      </c>
      <c r="AW49" s="11">
        <f t="shared" si="11"/>
        <v>0.59210526315789469</v>
      </c>
      <c r="AX49" s="69">
        <f t="shared" si="29"/>
        <v>72.973684210526315</v>
      </c>
      <c r="AY49" s="25">
        <f t="shared" si="30"/>
        <v>76</v>
      </c>
    </row>
    <row r="50" spans="1:51" x14ac:dyDescent="0.2">
      <c r="A50" s="63" t="s">
        <v>34</v>
      </c>
      <c r="B50" s="37"/>
      <c r="C50" s="5">
        <v>1</v>
      </c>
      <c r="D50" s="3"/>
      <c r="E50" s="5">
        <v>82</v>
      </c>
      <c r="F50" s="7"/>
      <c r="G50" s="9">
        <f t="shared" si="33"/>
        <v>82</v>
      </c>
      <c r="H50" s="10" t="str">
        <f t="shared" si="12"/>
        <v/>
      </c>
      <c r="I50" s="11">
        <f t="shared" si="13"/>
        <v>1</v>
      </c>
      <c r="J50" s="69">
        <f t="shared" si="14"/>
        <v>82</v>
      </c>
      <c r="K50" s="38">
        <f t="shared" si="15"/>
        <v>1</v>
      </c>
      <c r="L50" s="30">
        <v>4</v>
      </c>
      <c r="M50" s="5">
        <v>3</v>
      </c>
      <c r="N50" s="3">
        <v>258</v>
      </c>
      <c r="O50" s="5">
        <v>247</v>
      </c>
      <c r="P50" s="7">
        <f t="shared" si="34"/>
        <v>64.5</v>
      </c>
      <c r="Q50" s="9">
        <f t="shared" si="35"/>
        <v>82.333333333333329</v>
      </c>
      <c r="R50" s="10">
        <f t="shared" si="36"/>
        <v>0.5714285714285714</v>
      </c>
      <c r="S50" s="11">
        <f t="shared" si="16"/>
        <v>0.42857142857142855</v>
      </c>
      <c r="T50" s="69">
        <f t="shared" si="17"/>
        <v>72.142857142857139</v>
      </c>
      <c r="U50" s="42">
        <f t="shared" si="18"/>
        <v>7</v>
      </c>
      <c r="V50" s="24"/>
      <c r="W50" s="5"/>
      <c r="X50" s="3"/>
      <c r="Y50" s="5"/>
      <c r="Z50" s="7">
        <v>50.3</v>
      </c>
      <c r="AA50" s="9" t="str">
        <f t="shared" si="5"/>
        <v/>
      </c>
      <c r="AB50" s="10" t="str">
        <f t="shared" si="31"/>
        <v/>
      </c>
      <c r="AC50" s="11" t="str">
        <f t="shared" si="32"/>
        <v/>
      </c>
      <c r="AD50" s="69" t="str">
        <f t="shared" si="20"/>
        <v/>
      </c>
      <c r="AE50" s="25">
        <f t="shared" si="21"/>
        <v>0</v>
      </c>
      <c r="AF50" s="30">
        <v>1</v>
      </c>
      <c r="AG50" s="5">
        <v>1</v>
      </c>
      <c r="AH50" s="3">
        <v>72</v>
      </c>
      <c r="AI50" s="5">
        <v>77</v>
      </c>
      <c r="AJ50" s="7"/>
      <c r="AK50" s="9">
        <f t="shared" si="7"/>
        <v>77</v>
      </c>
      <c r="AL50" s="10">
        <f t="shared" si="22"/>
        <v>0.5</v>
      </c>
      <c r="AM50" s="11">
        <f t="shared" si="23"/>
        <v>0.5</v>
      </c>
      <c r="AN50" s="69">
        <f t="shared" si="24"/>
        <v>74.5</v>
      </c>
      <c r="AO50" s="42">
        <f t="shared" si="25"/>
        <v>2</v>
      </c>
      <c r="AP50" s="24">
        <f t="shared" si="26"/>
        <v>5</v>
      </c>
      <c r="AQ50" s="5">
        <f t="shared" si="9"/>
        <v>5</v>
      </c>
      <c r="AR50" s="3">
        <f t="shared" si="37"/>
        <v>330</v>
      </c>
      <c r="AS50" s="5">
        <f t="shared" si="37"/>
        <v>406</v>
      </c>
      <c r="AT50" s="7">
        <f t="shared" si="27"/>
        <v>66</v>
      </c>
      <c r="AU50" s="9">
        <f t="shared" si="27"/>
        <v>81.2</v>
      </c>
      <c r="AV50" s="10">
        <f t="shared" si="28"/>
        <v>0.5</v>
      </c>
      <c r="AW50" s="11">
        <f t="shared" si="11"/>
        <v>0.5</v>
      </c>
      <c r="AX50" s="69">
        <f t="shared" si="29"/>
        <v>73.599999999999994</v>
      </c>
      <c r="AY50" s="25">
        <f t="shared" si="30"/>
        <v>10</v>
      </c>
    </row>
    <row r="51" spans="1:51" x14ac:dyDescent="0.2">
      <c r="A51" s="63" t="s">
        <v>35</v>
      </c>
      <c r="B51" s="37">
        <v>1</v>
      </c>
      <c r="C51" s="5"/>
      <c r="D51" s="3">
        <v>50</v>
      </c>
      <c r="E51" s="5"/>
      <c r="F51" s="7"/>
      <c r="G51" s="9" t="str">
        <f t="shared" si="33"/>
        <v/>
      </c>
      <c r="H51" s="10">
        <f t="shared" si="12"/>
        <v>1</v>
      </c>
      <c r="I51" s="11" t="str">
        <f t="shared" si="13"/>
        <v/>
      </c>
      <c r="J51" s="69">
        <f t="shared" si="14"/>
        <v>50</v>
      </c>
      <c r="K51" s="38">
        <f t="shared" si="15"/>
        <v>1</v>
      </c>
      <c r="L51" s="30"/>
      <c r="M51" s="5">
        <v>1</v>
      </c>
      <c r="N51" s="3"/>
      <c r="O51" s="5">
        <v>95</v>
      </c>
      <c r="P51" s="7" t="str">
        <f t="shared" si="34"/>
        <v/>
      </c>
      <c r="Q51" s="9">
        <f t="shared" si="35"/>
        <v>95</v>
      </c>
      <c r="R51" s="10">
        <f t="shared" si="36"/>
        <v>0</v>
      </c>
      <c r="S51" s="11">
        <f t="shared" si="16"/>
        <v>1</v>
      </c>
      <c r="T51" s="69">
        <f t="shared" si="17"/>
        <v>95</v>
      </c>
      <c r="U51" s="42">
        <f t="shared" si="18"/>
        <v>1</v>
      </c>
      <c r="V51" s="24">
        <v>1</v>
      </c>
      <c r="W51" s="5"/>
      <c r="X51" s="3">
        <v>71</v>
      </c>
      <c r="Y51" s="5"/>
      <c r="Z51" s="7">
        <v>62.025316455696199</v>
      </c>
      <c r="AA51" s="9" t="str">
        <f t="shared" si="5"/>
        <v/>
      </c>
      <c r="AB51" s="10">
        <f t="shared" si="31"/>
        <v>1</v>
      </c>
      <c r="AC51" s="11" t="str">
        <f t="shared" si="32"/>
        <v/>
      </c>
      <c r="AD51" s="69">
        <f t="shared" si="20"/>
        <v>71</v>
      </c>
      <c r="AE51" s="25">
        <f t="shared" si="21"/>
        <v>1</v>
      </c>
      <c r="AF51" s="30"/>
      <c r="AG51" s="5">
        <v>1</v>
      </c>
      <c r="AH51" s="3"/>
      <c r="AI51" s="5">
        <v>88</v>
      </c>
      <c r="AJ51" s="7"/>
      <c r="AK51" s="9">
        <f t="shared" si="7"/>
        <v>88</v>
      </c>
      <c r="AL51" s="10" t="str">
        <f t="shared" si="22"/>
        <v/>
      </c>
      <c r="AM51" s="11">
        <f t="shared" si="23"/>
        <v>1</v>
      </c>
      <c r="AN51" s="69">
        <f t="shared" si="24"/>
        <v>88</v>
      </c>
      <c r="AO51" s="42">
        <f t="shared" si="25"/>
        <v>1</v>
      </c>
      <c r="AP51" s="24">
        <f t="shared" si="26"/>
        <v>2</v>
      </c>
      <c r="AQ51" s="5">
        <f t="shared" si="9"/>
        <v>2</v>
      </c>
      <c r="AR51" s="3">
        <f t="shared" si="37"/>
        <v>121</v>
      </c>
      <c r="AS51" s="5">
        <f t="shared" si="37"/>
        <v>183</v>
      </c>
      <c r="AT51" s="7">
        <f t="shared" si="27"/>
        <v>60.5</v>
      </c>
      <c r="AU51" s="9">
        <f t="shared" si="27"/>
        <v>91.5</v>
      </c>
      <c r="AV51" s="10">
        <f t="shared" si="28"/>
        <v>0.5</v>
      </c>
      <c r="AW51" s="11">
        <f t="shared" si="11"/>
        <v>0.5</v>
      </c>
      <c r="AX51" s="69">
        <f t="shared" si="29"/>
        <v>76</v>
      </c>
      <c r="AY51" s="25">
        <f t="shared" si="30"/>
        <v>4</v>
      </c>
    </row>
    <row r="52" spans="1:51" x14ac:dyDescent="0.2">
      <c r="A52" s="63" t="s">
        <v>36</v>
      </c>
      <c r="B52" s="37">
        <v>54</v>
      </c>
      <c r="C52" s="5">
        <v>39</v>
      </c>
      <c r="D52" s="3">
        <v>3311</v>
      </c>
      <c r="E52" s="5">
        <v>3148</v>
      </c>
      <c r="F52" s="7"/>
      <c r="G52" s="9">
        <f t="shared" si="33"/>
        <v>80.717948717948715</v>
      </c>
      <c r="H52" s="10">
        <f t="shared" si="12"/>
        <v>0.58064516129032262</v>
      </c>
      <c r="I52" s="11">
        <f t="shared" si="13"/>
        <v>0.41935483870967744</v>
      </c>
      <c r="J52" s="69">
        <f t="shared" si="14"/>
        <v>69.451612903225808</v>
      </c>
      <c r="K52" s="38">
        <f t="shared" si="15"/>
        <v>93</v>
      </c>
      <c r="L52" s="30">
        <v>127</v>
      </c>
      <c r="M52" s="5">
        <v>70</v>
      </c>
      <c r="N52" s="3">
        <v>7882</v>
      </c>
      <c r="O52" s="5">
        <v>5707</v>
      </c>
      <c r="P52" s="7">
        <f t="shared" si="34"/>
        <v>62.062992125984252</v>
      </c>
      <c r="Q52" s="9">
        <f t="shared" si="35"/>
        <v>81.528571428571425</v>
      </c>
      <c r="R52" s="10">
        <f t="shared" si="36"/>
        <v>0.64467005076142136</v>
      </c>
      <c r="S52" s="11">
        <f t="shared" si="16"/>
        <v>0.35532994923857869</v>
      </c>
      <c r="T52" s="69">
        <f t="shared" si="17"/>
        <v>68.979695431472081</v>
      </c>
      <c r="U52" s="42">
        <f t="shared" si="18"/>
        <v>197</v>
      </c>
      <c r="V52" s="24">
        <v>102</v>
      </c>
      <c r="W52" s="5">
        <v>37</v>
      </c>
      <c r="X52" s="3">
        <v>5647</v>
      </c>
      <c r="Y52" s="5">
        <v>2991</v>
      </c>
      <c r="Z52" s="7">
        <v>42</v>
      </c>
      <c r="AA52" s="9">
        <f t="shared" si="5"/>
        <v>80.837837837837839</v>
      </c>
      <c r="AB52" s="10">
        <f t="shared" si="31"/>
        <v>0.73381294964028776</v>
      </c>
      <c r="AC52" s="11">
        <f t="shared" si="32"/>
        <v>0.26618705035971224</v>
      </c>
      <c r="AD52" s="69">
        <f t="shared" si="20"/>
        <v>62.143884892086334</v>
      </c>
      <c r="AE52" s="25">
        <f t="shared" si="21"/>
        <v>139</v>
      </c>
      <c r="AF52" s="30">
        <v>60</v>
      </c>
      <c r="AG52" s="5">
        <v>40</v>
      </c>
      <c r="AH52" s="3">
        <v>3503</v>
      </c>
      <c r="AI52" s="5">
        <v>3266</v>
      </c>
      <c r="AJ52" s="7"/>
      <c r="AK52" s="9">
        <f t="shared" si="7"/>
        <v>81.650000000000006</v>
      </c>
      <c r="AL52" s="10">
        <f t="shared" si="22"/>
        <v>0.6</v>
      </c>
      <c r="AM52" s="11">
        <f t="shared" si="23"/>
        <v>0.4</v>
      </c>
      <c r="AN52" s="69">
        <f t="shared" si="24"/>
        <v>67.69</v>
      </c>
      <c r="AO52" s="42">
        <f t="shared" si="25"/>
        <v>100</v>
      </c>
      <c r="AP52" s="24">
        <f t="shared" si="26"/>
        <v>343</v>
      </c>
      <c r="AQ52" s="5">
        <f t="shared" si="9"/>
        <v>186</v>
      </c>
      <c r="AR52" s="3">
        <f t="shared" si="37"/>
        <v>20343</v>
      </c>
      <c r="AS52" s="5">
        <f t="shared" si="37"/>
        <v>15112</v>
      </c>
      <c r="AT52" s="7">
        <f t="shared" si="27"/>
        <v>59.309037900874635</v>
      </c>
      <c r="AU52" s="9">
        <f t="shared" si="27"/>
        <v>81.247311827956992</v>
      </c>
      <c r="AV52" s="10">
        <f t="shared" si="28"/>
        <v>0.6483931947069943</v>
      </c>
      <c r="AW52" s="11">
        <f t="shared" si="11"/>
        <v>0.3516068052930057</v>
      </c>
      <c r="AX52" s="69">
        <f t="shared" si="29"/>
        <v>67.022684310018903</v>
      </c>
      <c r="AY52" s="25">
        <f t="shared" si="30"/>
        <v>529</v>
      </c>
    </row>
    <row r="53" spans="1:51" x14ac:dyDescent="0.2">
      <c r="A53" s="63" t="s">
        <v>37</v>
      </c>
      <c r="B53" s="37">
        <v>1</v>
      </c>
      <c r="C53" s="5">
        <v>3</v>
      </c>
      <c r="D53" s="3">
        <v>56</v>
      </c>
      <c r="E53" s="5">
        <v>253</v>
      </c>
      <c r="F53" s="7"/>
      <c r="G53" s="9">
        <f t="shared" si="33"/>
        <v>84.333333333333329</v>
      </c>
      <c r="H53" s="10">
        <f t="shared" si="12"/>
        <v>0.25</v>
      </c>
      <c r="I53" s="11">
        <f t="shared" si="13"/>
        <v>0.75</v>
      </c>
      <c r="J53" s="69">
        <f t="shared" si="14"/>
        <v>77.25</v>
      </c>
      <c r="K53" s="38">
        <f t="shared" si="15"/>
        <v>4</v>
      </c>
      <c r="L53" s="30">
        <v>2</v>
      </c>
      <c r="M53" s="5">
        <v>2</v>
      </c>
      <c r="N53" s="3">
        <v>116</v>
      </c>
      <c r="O53" s="5">
        <v>179</v>
      </c>
      <c r="P53" s="7">
        <f t="shared" si="34"/>
        <v>58</v>
      </c>
      <c r="Q53" s="9">
        <f t="shared" si="35"/>
        <v>89.5</v>
      </c>
      <c r="R53" s="10">
        <f t="shared" si="36"/>
        <v>0.5</v>
      </c>
      <c r="S53" s="11">
        <f t="shared" si="16"/>
        <v>0.5</v>
      </c>
      <c r="T53" s="69">
        <f t="shared" si="17"/>
        <v>73.75</v>
      </c>
      <c r="U53" s="42">
        <f t="shared" si="18"/>
        <v>4</v>
      </c>
      <c r="V53" s="24"/>
      <c r="W53" s="5">
        <v>2</v>
      </c>
      <c r="X53" s="3"/>
      <c r="Y53" s="5">
        <v>160</v>
      </c>
      <c r="Z53" s="7">
        <v>0</v>
      </c>
      <c r="AA53" s="9">
        <f t="shared" si="5"/>
        <v>80</v>
      </c>
      <c r="AB53" s="10" t="str">
        <f t="shared" si="31"/>
        <v/>
      </c>
      <c r="AC53" s="11">
        <f t="shared" si="32"/>
        <v>1</v>
      </c>
      <c r="AD53" s="69">
        <f t="shared" si="20"/>
        <v>80</v>
      </c>
      <c r="AE53" s="25">
        <f t="shared" si="21"/>
        <v>2</v>
      </c>
      <c r="AF53" s="30">
        <v>1</v>
      </c>
      <c r="AG53" s="5">
        <v>3</v>
      </c>
      <c r="AH53" s="3">
        <v>74</v>
      </c>
      <c r="AI53" s="5">
        <v>269</v>
      </c>
      <c r="AJ53" s="7"/>
      <c r="AK53" s="9">
        <f t="shared" si="7"/>
        <v>89.666666666666671</v>
      </c>
      <c r="AL53" s="10">
        <f t="shared" si="22"/>
        <v>0.25</v>
      </c>
      <c r="AM53" s="11">
        <f t="shared" si="23"/>
        <v>0.75</v>
      </c>
      <c r="AN53" s="69">
        <f t="shared" si="24"/>
        <v>85.75</v>
      </c>
      <c r="AO53" s="42">
        <f t="shared" si="25"/>
        <v>4</v>
      </c>
      <c r="AP53" s="24">
        <f t="shared" si="26"/>
        <v>4</v>
      </c>
      <c r="AQ53" s="5">
        <f t="shared" si="9"/>
        <v>10</v>
      </c>
      <c r="AR53" s="3">
        <f t="shared" si="37"/>
        <v>246</v>
      </c>
      <c r="AS53" s="5">
        <f t="shared" si="37"/>
        <v>861</v>
      </c>
      <c r="AT53" s="7">
        <f t="shared" si="27"/>
        <v>61.5</v>
      </c>
      <c r="AU53" s="9">
        <f t="shared" si="27"/>
        <v>86.1</v>
      </c>
      <c r="AV53" s="10">
        <f t="shared" si="28"/>
        <v>0.2857142857142857</v>
      </c>
      <c r="AW53" s="11">
        <f t="shared" si="11"/>
        <v>0.7142857142857143</v>
      </c>
      <c r="AX53" s="69">
        <f t="shared" si="29"/>
        <v>79.071428571428569</v>
      </c>
      <c r="AY53" s="25">
        <f t="shared" si="30"/>
        <v>14</v>
      </c>
    </row>
    <row r="54" spans="1:51" x14ac:dyDescent="0.2">
      <c r="A54" s="63" t="s">
        <v>38</v>
      </c>
      <c r="B54" s="37">
        <v>10</v>
      </c>
      <c r="C54" s="5">
        <v>8</v>
      </c>
      <c r="D54" s="3">
        <v>613</v>
      </c>
      <c r="E54" s="5">
        <v>654</v>
      </c>
      <c r="F54" s="7"/>
      <c r="G54" s="9">
        <f t="shared" si="33"/>
        <v>81.75</v>
      </c>
      <c r="H54" s="10">
        <f t="shared" si="12"/>
        <v>0.55555555555555558</v>
      </c>
      <c r="I54" s="11">
        <f t="shared" si="13"/>
        <v>0.44444444444444442</v>
      </c>
      <c r="J54" s="69">
        <f t="shared" si="14"/>
        <v>70.388888888888886</v>
      </c>
      <c r="K54" s="38">
        <f t="shared" si="15"/>
        <v>18</v>
      </c>
      <c r="L54" s="30">
        <v>19</v>
      </c>
      <c r="M54" s="5">
        <v>17</v>
      </c>
      <c r="N54" s="3">
        <v>1119</v>
      </c>
      <c r="O54" s="5">
        <v>1369</v>
      </c>
      <c r="P54" s="7">
        <f t="shared" si="34"/>
        <v>58.89473684210526</v>
      </c>
      <c r="Q54" s="9">
        <f t="shared" si="35"/>
        <v>80.529411764705884</v>
      </c>
      <c r="R54" s="10">
        <f t="shared" si="36"/>
        <v>0.52777777777777779</v>
      </c>
      <c r="S54" s="11">
        <f t="shared" si="16"/>
        <v>0.47222222222222221</v>
      </c>
      <c r="T54" s="69">
        <f t="shared" si="17"/>
        <v>69.111111111111114</v>
      </c>
      <c r="U54" s="42">
        <f t="shared" si="18"/>
        <v>36</v>
      </c>
      <c r="V54" s="24">
        <v>10</v>
      </c>
      <c r="W54" s="5">
        <v>6</v>
      </c>
      <c r="X54" s="3">
        <v>503</v>
      </c>
      <c r="Y54" s="5">
        <v>504</v>
      </c>
      <c r="Z54" s="7">
        <v>0</v>
      </c>
      <c r="AA54" s="9">
        <f t="shared" si="5"/>
        <v>84</v>
      </c>
      <c r="AB54" s="10">
        <f t="shared" si="31"/>
        <v>0.625</v>
      </c>
      <c r="AC54" s="11">
        <f t="shared" si="32"/>
        <v>0.375</v>
      </c>
      <c r="AD54" s="69">
        <f t="shared" si="20"/>
        <v>62.9375</v>
      </c>
      <c r="AE54" s="25">
        <f t="shared" si="21"/>
        <v>16</v>
      </c>
      <c r="AF54" s="30">
        <v>9</v>
      </c>
      <c r="AG54" s="5">
        <v>9</v>
      </c>
      <c r="AH54" s="3">
        <v>615</v>
      </c>
      <c r="AI54" s="5">
        <v>742</v>
      </c>
      <c r="AJ54" s="7"/>
      <c r="AK54" s="9">
        <f t="shared" si="7"/>
        <v>82.444444444444443</v>
      </c>
      <c r="AL54" s="10">
        <f t="shared" si="22"/>
        <v>0.5</v>
      </c>
      <c r="AM54" s="11">
        <f t="shared" si="23"/>
        <v>0.5</v>
      </c>
      <c r="AN54" s="69">
        <f t="shared" si="24"/>
        <v>75.388888888888886</v>
      </c>
      <c r="AO54" s="42">
        <f t="shared" si="25"/>
        <v>18</v>
      </c>
      <c r="AP54" s="24">
        <f t="shared" si="26"/>
        <v>48</v>
      </c>
      <c r="AQ54" s="5">
        <f t="shared" si="9"/>
        <v>40</v>
      </c>
      <c r="AR54" s="3">
        <f t="shared" si="37"/>
        <v>2850</v>
      </c>
      <c r="AS54" s="5">
        <f t="shared" si="37"/>
        <v>3269</v>
      </c>
      <c r="AT54" s="7">
        <f t="shared" si="27"/>
        <v>59.375</v>
      </c>
      <c r="AU54" s="9">
        <f t="shared" si="27"/>
        <v>81.724999999999994</v>
      </c>
      <c r="AV54" s="10">
        <f t="shared" si="28"/>
        <v>0.54545454545454541</v>
      </c>
      <c r="AW54" s="11">
        <f t="shared" si="11"/>
        <v>0.45454545454545453</v>
      </c>
      <c r="AX54" s="69">
        <f t="shared" si="29"/>
        <v>69.534090909090907</v>
      </c>
      <c r="AY54" s="25">
        <f t="shared" si="30"/>
        <v>88</v>
      </c>
    </row>
    <row r="55" spans="1:51" x14ac:dyDescent="0.2">
      <c r="A55" s="63" t="s">
        <v>39</v>
      </c>
      <c r="B55" s="39">
        <v>192</v>
      </c>
      <c r="C55" s="5">
        <v>213</v>
      </c>
      <c r="D55" s="17">
        <v>12159</v>
      </c>
      <c r="E55" s="5">
        <v>17333</v>
      </c>
      <c r="F55" s="7"/>
      <c r="G55" s="9">
        <f t="shared" si="33"/>
        <v>81.375586854460096</v>
      </c>
      <c r="H55" s="10">
        <f t="shared" si="12"/>
        <v>0.47407407407407409</v>
      </c>
      <c r="I55" s="11">
        <f t="shared" si="13"/>
        <v>0.52592592592592591</v>
      </c>
      <c r="J55" s="69">
        <f t="shared" si="14"/>
        <v>72.819753086419752</v>
      </c>
      <c r="K55" s="38">
        <f t="shared" si="15"/>
        <v>405</v>
      </c>
      <c r="L55" s="17">
        <v>162</v>
      </c>
      <c r="M55" s="5">
        <v>371</v>
      </c>
      <c r="N55" s="17">
        <v>10233</v>
      </c>
      <c r="O55" s="5">
        <v>31337</v>
      </c>
      <c r="P55" s="7">
        <f t="shared" si="34"/>
        <v>63.166666666666664</v>
      </c>
      <c r="Q55" s="9">
        <f t="shared" si="35"/>
        <v>84.466307277628033</v>
      </c>
      <c r="R55" s="10">
        <f t="shared" si="36"/>
        <v>0.30393996247654786</v>
      </c>
      <c r="S55" s="11">
        <f t="shared" si="16"/>
        <v>0.69606003752345214</v>
      </c>
      <c r="T55" s="69">
        <f t="shared" si="17"/>
        <v>77.992495309568483</v>
      </c>
      <c r="U55" s="42">
        <f t="shared" si="18"/>
        <v>533</v>
      </c>
      <c r="V55" s="26">
        <v>160</v>
      </c>
      <c r="W55" s="5">
        <v>180</v>
      </c>
      <c r="X55" s="17">
        <v>9940</v>
      </c>
      <c r="Y55" s="5">
        <v>14770</v>
      </c>
      <c r="Z55" s="7">
        <v>0</v>
      </c>
      <c r="AA55" s="9">
        <f t="shared" si="5"/>
        <v>82.055555555555557</v>
      </c>
      <c r="AB55" s="10">
        <f t="shared" si="31"/>
        <v>0.47058823529411764</v>
      </c>
      <c r="AC55" s="11">
        <f t="shared" si="32"/>
        <v>0.52941176470588236</v>
      </c>
      <c r="AD55" s="69">
        <f t="shared" si="20"/>
        <v>72.67647058823529</v>
      </c>
      <c r="AE55" s="25">
        <f t="shared" si="21"/>
        <v>340</v>
      </c>
      <c r="AF55" s="17">
        <v>113</v>
      </c>
      <c r="AG55" s="5">
        <v>181</v>
      </c>
      <c r="AH55" s="3">
        <v>6997</v>
      </c>
      <c r="AI55" s="5">
        <v>15131</v>
      </c>
      <c r="AJ55" s="7"/>
      <c r="AK55" s="9">
        <f t="shared" si="7"/>
        <v>83.596685082872924</v>
      </c>
      <c r="AL55" s="10">
        <f t="shared" si="22"/>
        <v>0.38435374149659862</v>
      </c>
      <c r="AM55" s="11">
        <f t="shared" si="23"/>
        <v>0.61564625850340138</v>
      </c>
      <c r="AN55" s="69">
        <f t="shared" si="24"/>
        <v>75.265306122448976</v>
      </c>
      <c r="AO55" s="42">
        <f t="shared" si="25"/>
        <v>294</v>
      </c>
      <c r="AP55" s="24">
        <f t="shared" si="26"/>
        <v>627</v>
      </c>
      <c r="AQ55" s="5">
        <f t="shared" si="9"/>
        <v>945</v>
      </c>
      <c r="AR55" s="3">
        <f t="shared" si="37"/>
        <v>39329</v>
      </c>
      <c r="AS55" s="5">
        <f t="shared" si="37"/>
        <v>78571</v>
      </c>
      <c r="AT55" s="7">
        <f t="shared" si="27"/>
        <v>62.725677830940988</v>
      </c>
      <c r="AU55" s="9">
        <f t="shared" si="27"/>
        <v>83.143915343915339</v>
      </c>
      <c r="AV55" s="10">
        <f t="shared" si="28"/>
        <v>0.39885496183206109</v>
      </c>
      <c r="AW55" s="11">
        <f t="shared" si="11"/>
        <v>0.60114503816793896</v>
      </c>
      <c r="AX55" s="69">
        <f t="shared" si="29"/>
        <v>75</v>
      </c>
      <c r="AY55" s="25">
        <f t="shared" si="30"/>
        <v>1572</v>
      </c>
    </row>
    <row r="56" spans="1:51" x14ac:dyDescent="0.2">
      <c r="A56" s="63" t="s">
        <v>40</v>
      </c>
      <c r="B56" s="37">
        <v>6</v>
      </c>
      <c r="C56" s="16">
        <v>4</v>
      </c>
      <c r="D56" s="3">
        <v>394</v>
      </c>
      <c r="E56" s="16">
        <v>318</v>
      </c>
      <c r="F56" s="7"/>
      <c r="G56" s="9">
        <f t="shared" si="33"/>
        <v>79.5</v>
      </c>
      <c r="H56" s="10">
        <f t="shared" si="12"/>
        <v>0.6</v>
      </c>
      <c r="I56" s="11">
        <f t="shared" si="13"/>
        <v>0.4</v>
      </c>
      <c r="J56" s="69">
        <f t="shared" si="14"/>
        <v>71.2</v>
      </c>
      <c r="K56" s="38">
        <f t="shared" si="15"/>
        <v>10</v>
      </c>
      <c r="L56" s="30">
        <v>7</v>
      </c>
      <c r="M56" s="16">
        <v>6</v>
      </c>
      <c r="N56" s="3">
        <v>417</v>
      </c>
      <c r="O56" s="16">
        <v>487</v>
      </c>
      <c r="P56" s="7">
        <f t="shared" si="34"/>
        <v>59.571428571428569</v>
      </c>
      <c r="Q56" s="9">
        <f t="shared" si="35"/>
        <v>81.166666666666671</v>
      </c>
      <c r="R56" s="10">
        <f t="shared" si="36"/>
        <v>0.53846153846153844</v>
      </c>
      <c r="S56" s="11">
        <f t="shared" si="16"/>
        <v>0.46153846153846156</v>
      </c>
      <c r="T56" s="69">
        <f t="shared" si="17"/>
        <v>69.538461538461533</v>
      </c>
      <c r="U56" s="42">
        <f t="shared" si="18"/>
        <v>13</v>
      </c>
      <c r="V56" s="24">
        <v>3</v>
      </c>
      <c r="W56" s="16">
        <v>2</v>
      </c>
      <c r="X56" s="3">
        <v>126</v>
      </c>
      <c r="Y56" s="16">
        <v>157</v>
      </c>
      <c r="Z56" s="7">
        <v>55</v>
      </c>
      <c r="AA56" s="9">
        <f t="shared" si="5"/>
        <v>78.5</v>
      </c>
      <c r="AB56" s="10">
        <f t="shared" si="31"/>
        <v>0.6</v>
      </c>
      <c r="AC56" s="11">
        <f t="shared" si="32"/>
        <v>0.4</v>
      </c>
      <c r="AD56" s="69">
        <f t="shared" si="20"/>
        <v>56.6</v>
      </c>
      <c r="AE56" s="25">
        <f t="shared" si="21"/>
        <v>5</v>
      </c>
      <c r="AF56" s="30">
        <v>2</v>
      </c>
      <c r="AG56" s="5">
        <v>4</v>
      </c>
      <c r="AH56" s="3">
        <v>121</v>
      </c>
      <c r="AI56" s="5">
        <v>324</v>
      </c>
      <c r="AJ56" s="7"/>
      <c r="AK56" s="9">
        <f t="shared" si="7"/>
        <v>81</v>
      </c>
      <c r="AL56" s="10">
        <f t="shared" si="22"/>
        <v>0.33333333333333331</v>
      </c>
      <c r="AM56" s="11">
        <f t="shared" si="23"/>
        <v>0.66666666666666663</v>
      </c>
      <c r="AN56" s="69">
        <f t="shared" si="24"/>
        <v>74.166666666666671</v>
      </c>
      <c r="AO56" s="42">
        <f t="shared" si="25"/>
        <v>6</v>
      </c>
      <c r="AP56" s="24">
        <f t="shared" si="26"/>
        <v>18</v>
      </c>
      <c r="AQ56" s="5">
        <f t="shared" si="9"/>
        <v>16</v>
      </c>
      <c r="AR56" s="3">
        <f t="shared" si="37"/>
        <v>1058</v>
      </c>
      <c r="AS56" s="5">
        <f t="shared" si="37"/>
        <v>1286</v>
      </c>
      <c r="AT56" s="7">
        <f t="shared" si="27"/>
        <v>58.777777777777779</v>
      </c>
      <c r="AU56" s="9">
        <f t="shared" si="27"/>
        <v>80.375</v>
      </c>
      <c r="AV56" s="10">
        <f t="shared" si="28"/>
        <v>0.52941176470588236</v>
      </c>
      <c r="AW56" s="11">
        <f t="shared" si="11"/>
        <v>0.47058823529411764</v>
      </c>
      <c r="AX56" s="69">
        <f t="shared" si="29"/>
        <v>68.941176470588232</v>
      </c>
      <c r="AY56" s="25">
        <f t="shared" si="30"/>
        <v>34</v>
      </c>
    </row>
    <row r="57" spans="1:51" x14ac:dyDescent="0.2">
      <c r="A57" s="63" t="s">
        <v>64</v>
      </c>
      <c r="B57" s="37"/>
      <c r="C57" s="5">
        <v>1</v>
      </c>
      <c r="D57" s="3"/>
      <c r="E57" s="5">
        <v>86</v>
      </c>
      <c r="F57" s="7"/>
      <c r="G57" s="9">
        <f t="shared" si="33"/>
        <v>86</v>
      </c>
      <c r="H57" s="10" t="str">
        <f t="shared" si="12"/>
        <v/>
      </c>
      <c r="I57" s="11">
        <f t="shared" si="13"/>
        <v>1</v>
      </c>
      <c r="J57" s="69">
        <f t="shared" si="14"/>
        <v>86</v>
      </c>
      <c r="K57" s="38">
        <f t="shared" si="15"/>
        <v>1</v>
      </c>
      <c r="L57" s="30">
        <v>1</v>
      </c>
      <c r="M57" s="5">
        <v>1</v>
      </c>
      <c r="N57" s="3">
        <v>60</v>
      </c>
      <c r="O57" s="5">
        <v>86</v>
      </c>
      <c r="P57" s="7">
        <f t="shared" si="34"/>
        <v>60</v>
      </c>
      <c r="Q57" s="9">
        <f t="shared" si="35"/>
        <v>86</v>
      </c>
      <c r="R57" s="10">
        <f t="shared" si="36"/>
        <v>0.5</v>
      </c>
      <c r="S57" s="11">
        <f t="shared" si="16"/>
        <v>0.5</v>
      </c>
      <c r="T57" s="69">
        <f t="shared" si="17"/>
        <v>73</v>
      </c>
      <c r="U57" s="42">
        <f t="shared" si="18"/>
        <v>2</v>
      </c>
      <c r="V57" s="24"/>
      <c r="W57" s="5"/>
      <c r="X57" s="3"/>
      <c r="Y57" s="5"/>
      <c r="Z57" s="7">
        <v>0</v>
      </c>
      <c r="AA57" s="9" t="str">
        <f t="shared" si="5"/>
        <v/>
      </c>
      <c r="AB57" s="10" t="str">
        <f t="shared" si="31"/>
        <v/>
      </c>
      <c r="AC57" s="11" t="str">
        <f t="shared" si="32"/>
        <v/>
      </c>
      <c r="AD57" s="69" t="str">
        <f t="shared" si="20"/>
        <v/>
      </c>
      <c r="AE57" s="25">
        <f t="shared" si="21"/>
        <v>0</v>
      </c>
      <c r="AF57" s="30"/>
      <c r="AG57" s="5"/>
      <c r="AH57" s="3"/>
      <c r="AI57" s="5"/>
      <c r="AJ57" s="7"/>
      <c r="AK57" s="9" t="str">
        <f t="shared" si="7"/>
        <v/>
      </c>
      <c r="AL57" s="10" t="str">
        <f t="shared" si="22"/>
        <v/>
      </c>
      <c r="AM57" s="11" t="str">
        <f t="shared" si="23"/>
        <v/>
      </c>
      <c r="AN57" s="69" t="str">
        <f t="shared" si="24"/>
        <v/>
      </c>
      <c r="AO57" s="42">
        <f t="shared" si="25"/>
        <v>0</v>
      </c>
      <c r="AP57" s="24">
        <f t="shared" si="26"/>
        <v>1</v>
      </c>
      <c r="AQ57" s="5">
        <f t="shared" si="9"/>
        <v>2</v>
      </c>
      <c r="AR57" s="3">
        <f t="shared" si="37"/>
        <v>60</v>
      </c>
      <c r="AS57" s="5">
        <f t="shared" si="37"/>
        <v>172</v>
      </c>
      <c r="AT57" s="7">
        <f t="shared" si="27"/>
        <v>60</v>
      </c>
      <c r="AU57" s="9">
        <f t="shared" si="27"/>
        <v>86</v>
      </c>
      <c r="AV57" s="10">
        <f t="shared" si="28"/>
        <v>0.33333333333333331</v>
      </c>
      <c r="AW57" s="11">
        <f t="shared" si="11"/>
        <v>0.66666666666666663</v>
      </c>
      <c r="AX57" s="69">
        <f t="shared" si="29"/>
        <v>77.333333333333329</v>
      </c>
      <c r="AY57" s="25">
        <f t="shared" si="30"/>
        <v>3</v>
      </c>
    </row>
    <row r="58" spans="1:51" x14ac:dyDescent="0.2">
      <c r="A58" s="33"/>
      <c r="B58" s="43"/>
      <c r="C58" s="44"/>
      <c r="D58" s="45"/>
      <c r="E58" s="44"/>
      <c r="F58" s="46"/>
      <c r="G58" s="47"/>
      <c r="H58" s="48"/>
      <c r="I58" s="49"/>
      <c r="J58" s="68"/>
      <c r="K58" s="50"/>
      <c r="L58" s="51"/>
      <c r="M58" s="44"/>
      <c r="N58" s="45"/>
      <c r="O58" s="44"/>
      <c r="P58" s="46"/>
      <c r="Q58" s="47"/>
      <c r="R58" s="48"/>
      <c r="S58" s="49"/>
      <c r="T58" s="68"/>
      <c r="U58" s="52"/>
      <c r="V58" s="53"/>
      <c r="W58" s="44"/>
      <c r="X58" s="45"/>
      <c r="Y58" s="44"/>
      <c r="Z58" s="46"/>
      <c r="AA58" s="47"/>
      <c r="AB58" s="48"/>
      <c r="AC58" s="49"/>
      <c r="AD58" s="68"/>
      <c r="AE58" s="54"/>
      <c r="AF58" s="51"/>
      <c r="AG58" s="44"/>
      <c r="AH58" s="45"/>
      <c r="AI58" s="44"/>
      <c r="AJ58" s="46"/>
      <c r="AK58" s="47"/>
      <c r="AL58" s="48"/>
      <c r="AM58" s="49"/>
      <c r="AN58" s="68"/>
      <c r="AO58" s="52"/>
      <c r="AP58" s="55"/>
      <c r="AQ58" s="56"/>
      <c r="AR58" s="56"/>
      <c r="AS58" s="56"/>
      <c r="AT58" s="56"/>
      <c r="AU58" s="56"/>
      <c r="AV58" s="56"/>
      <c r="AW58" s="56"/>
      <c r="AX58" s="52"/>
      <c r="AY58" s="54"/>
    </row>
    <row r="59" spans="1:51" ht="15.75" x14ac:dyDescent="0.25">
      <c r="A59" s="31" t="s">
        <v>50</v>
      </c>
      <c r="B59" s="40">
        <f>SUM(B6:B57)</f>
        <v>747</v>
      </c>
      <c r="C59" s="18">
        <f>SUM(C6:C57)</f>
        <v>619</v>
      </c>
      <c r="D59" s="19">
        <f>SUM(D6:D57)</f>
        <v>46172</v>
      </c>
      <c r="E59" s="18">
        <f>SUM(E6:E57)</f>
        <v>49911</v>
      </c>
      <c r="F59" s="12">
        <f>IF(B59&gt;0,D59/B59,"")</f>
        <v>61.809906291834004</v>
      </c>
      <c r="G59" s="13">
        <f>IF(C59&gt;0,E59/C59,"")</f>
        <v>80.631663974151863</v>
      </c>
      <c r="H59" s="14">
        <f>IF(K59&gt;0,B59/K59,"")</f>
        <v>0.54685212298682284</v>
      </c>
      <c r="I59" s="15">
        <f>IF(K59&gt;0,C59/K59,0)</f>
        <v>0.45314787701317716</v>
      </c>
      <c r="J59" s="69">
        <f t="shared" ref="J59" si="67">IF(K59&lt;&gt;0,    ((D59+E59)/K59),"")</f>
        <v>70.338945827232791</v>
      </c>
      <c r="K59" s="41">
        <f>SUM(K6:K57)</f>
        <v>1366</v>
      </c>
      <c r="L59" s="19">
        <f>SUM(L6:L57)</f>
        <v>1132</v>
      </c>
      <c r="M59" s="18">
        <f>SUM(M6:M57)</f>
        <v>1075</v>
      </c>
      <c r="N59" s="19">
        <f>SUM(N6:N57)</f>
        <v>68936</v>
      </c>
      <c r="O59" s="18">
        <f>SUM(O6:O57)</f>
        <v>89123</v>
      </c>
      <c r="P59" s="12">
        <f>IF(L59&gt;0,N59/L59,"")</f>
        <v>60.897526501766784</v>
      </c>
      <c r="Q59" s="13">
        <f>IF(M59&gt;0,O59/M59,"")</f>
        <v>82.905116279069773</v>
      </c>
      <c r="R59" s="14">
        <f>IF(U59&gt;0,L59/U59,"")</f>
        <v>0.51291345718169457</v>
      </c>
      <c r="S59" s="15">
        <f>IF(U59&gt;0,M59/U59,0)</f>
        <v>0.48708654281830538</v>
      </c>
      <c r="T59" s="69">
        <f t="shared" ref="T59" si="68">IF(U59&lt;&gt;0,    ((N59+O59)/U59),"")</f>
        <v>71.617127322156776</v>
      </c>
      <c r="U59" s="20">
        <f>SUM(U6:U57)</f>
        <v>2207</v>
      </c>
      <c r="V59" s="27">
        <f>SUM(V6:V57)</f>
        <v>789</v>
      </c>
      <c r="W59" s="18">
        <f>SUM(W6:W57)</f>
        <v>517</v>
      </c>
      <c r="X59" s="19">
        <f>SUM(X6:X57)</f>
        <v>45991</v>
      </c>
      <c r="Y59" s="18">
        <f>SUM(Y6:Y57)</f>
        <v>41990</v>
      </c>
      <c r="Z59" s="12">
        <f>IF(V59&gt;0,X59/V59,"")</f>
        <v>58.29024081115336</v>
      </c>
      <c r="AA59" s="13">
        <f>IF(W59&gt;0,Y59/W59,"")</f>
        <v>81.218568665377177</v>
      </c>
      <c r="AB59" s="14">
        <f>IF(AE59&gt;0,V59/AE59,"")</f>
        <v>0.6041347626339969</v>
      </c>
      <c r="AC59" s="15">
        <f>IF(AE59&gt;0,W59/AE59,0)</f>
        <v>0.39586523736600304</v>
      </c>
      <c r="AD59" s="69">
        <f t="shared" ref="AD59" si="69">IF(AE59&lt;&gt;0,    ((X59+Y59)/AE59),"")</f>
        <v>67.366768759571215</v>
      </c>
      <c r="AE59" s="28">
        <f>SUM(AE6:AE57)</f>
        <v>1306</v>
      </c>
      <c r="AF59" s="19">
        <f>SUM(AF6:AF57)</f>
        <v>457</v>
      </c>
      <c r="AG59" s="18">
        <f>SUM(AG6:AG57)</f>
        <v>556</v>
      </c>
      <c r="AH59" s="19">
        <f>SUM(AH6:AH57)</f>
        <v>27760</v>
      </c>
      <c r="AI59" s="18">
        <f>SUM(AI6:AI57)</f>
        <v>45982</v>
      </c>
      <c r="AJ59" s="12">
        <f>IF(AF59&gt;0,AH59/AF59,"")</f>
        <v>60.74398249452954</v>
      </c>
      <c r="AK59" s="13">
        <f>IF(AG59&gt;0,AI59/AG59,"")</f>
        <v>82.701438848920859</v>
      </c>
      <c r="AL59" s="14">
        <f>IF(AO59&gt;0,AF59/AO59,"")</f>
        <v>0.45113524185587367</v>
      </c>
      <c r="AM59" s="15">
        <f>IF(AO59&gt;0,AG59/AO59,0)</f>
        <v>0.54886475814412639</v>
      </c>
      <c r="AN59" s="69">
        <f t="shared" ref="AN59" si="70">IF(AO59&lt;&gt;0,    ((AH59+AI59)/AO59),"")</f>
        <v>72.795656465942741</v>
      </c>
      <c r="AO59" s="20">
        <f>SUM(AO6:AO57)</f>
        <v>1013</v>
      </c>
      <c r="AP59" s="27">
        <f>SUM(AP6:AP57)</f>
        <v>3125</v>
      </c>
      <c r="AQ59" s="18">
        <f>SUM(AQ6:AQ57)</f>
        <v>2767</v>
      </c>
      <c r="AR59" s="19">
        <f>SUM(AR6:AR57)</f>
        <v>188859</v>
      </c>
      <c r="AS59" s="18">
        <f>SUM(AS6:AS57)</f>
        <v>227006</v>
      </c>
      <c r="AT59" s="12">
        <f>IF(AP59&gt;0,AR59/AP59,"")</f>
        <v>60.43488</v>
      </c>
      <c r="AU59" s="13">
        <f>IF(AQ59&gt;0,AS59/AQ59,"")</f>
        <v>82.040477050957719</v>
      </c>
      <c r="AV59" s="14">
        <f>IF(AY59&gt;0,AP59/AY59,"")</f>
        <v>0.53038017651052272</v>
      </c>
      <c r="AW59" s="15">
        <f>IF(AY59&gt;0,AQ59/AY59,0)</f>
        <v>0.46961982348947728</v>
      </c>
      <c r="AX59" s="69">
        <f t="shared" ref="AX59" si="71">IF(AY59&lt;&gt;0,    ((AR59+AS59)/AY59),"")</f>
        <v>70.581296673455526</v>
      </c>
      <c r="AY59" s="28">
        <f>SUM(AY6:AY57)</f>
        <v>5892</v>
      </c>
    </row>
    <row r="60" spans="1:51" x14ac:dyDescent="0.2">
      <c r="A60" s="32"/>
      <c r="B60" s="43"/>
      <c r="C60" s="44"/>
      <c r="D60" s="45"/>
      <c r="E60" s="44"/>
      <c r="F60" s="46"/>
      <c r="G60" s="47"/>
      <c r="H60" s="48"/>
      <c r="I60" s="49"/>
      <c r="J60" s="68"/>
      <c r="K60" s="50"/>
      <c r="L60" s="51"/>
      <c r="M60" s="44"/>
      <c r="N60" s="45"/>
      <c r="O60" s="44"/>
      <c r="P60" s="46"/>
      <c r="Q60" s="47"/>
      <c r="R60" s="48"/>
      <c r="S60" s="49"/>
      <c r="T60" s="68"/>
      <c r="U60" s="52"/>
      <c r="V60" s="53"/>
      <c r="W60" s="44"/>
      <c r="X60" s="45"/>
      <c r="Y60" s="44"/>
      <c r="Z60" s="46"/>
      <c r="AA60" s="47"/>
      <c r="AB60" s="48"/>
      <c r="AC60" s="49"/>
      <c r="AD60" s="68"/>
      <c r="AE60" s="54"/>
      <c r="AF60" s="51"/>
      <c r="AG60" s="44"/>
      <c r="AH60" s="45"/>
      <c r="AI60" s="44"/>
      <c r="AJ60" s="46"/>
      <c r="AK60" s="47"/>
      <c r="AL60" s="48"/>
      <c r="AM60" s="49"/>
      <c r="AN60" s="68"/>
      <c r="AO60" s="52"/>
      <c r="AP60" s="53"/>
      <c r="AQ60" s="44"/>
      <c r="AR60" s="45"/>
      <c r="AS60" s="44"/>
      <c r="AT60" s="46"/>
      <c r="AU60" s="47"/>
      <c r="AV60" s="48"/>
      <c r="AW60" s="49"/>
      <c r="AX60" s="68"/>
      <c r="AY60" s="54"/>
    </row>
    <row r="61" spans="1:51" x14ac:dyDescent="0.2">
      <c r="A61" s="105"/>
      <c r="B61" s="35" t="s">
        <v>42</v>
      </c>
      <c r="C61" s="4" t="s">
        <v>43</v>
      </c>
      <c r="D61" s="2" t="s">
        <v>42</v>
      </c>
      <c r="E61" s="4" t="s">
        <v>43</v>
      </c>
      <c r="F61" s="6" t="s">
        <v>42</v>
      </c>
      <c r="G61" s="8" t="s">
        <v>43</v>
      </c>
      <c r="H61" s="6" t="s">
        <v>42</v>
      </c>
      <c r="I61" s="8" t="s">
        <v>43</v>
      </c>
      <c r="J61" s="70" t="s">
        <v>58</v>
      </c>
      <c r="K61" s="36"/>
      <c r="L61" s="29" t="s">
        <v>42</v>
      </c>
      <c r="M61" s="4" t="s">
        <v>43</v>
      </c>
      <c r="N61" s="2" t="s">
        <v>42</v>
      </c>
      <c r="O61" s="4" t="s">
        <v>43</v>
      </c>
      <c r="P61" s="6" t="s">
        <v>42</v>
      </c>
      <c r="Q61" s="8" t="s">
        <v>43</v>
      </c>
      <c r="R61" s="6" t="s">
        <v>42</v>
      </c>
      <c r="S61" s="8" t="s">
        <v>43</v>
      </c>
      <c r="T61" s="70" t="s">
        <v>58</v>
      </c>
      <c r="U61" s="66"/>
      <c r="V61" s="22" t="s">
        <v>42</v>
      </c>
      <c r="W61" s="4" t="s">
        <v>43</v>
      </c>
      <c r="X61" s="2" t="s">
        <v>42</v>
      </c>
      <c r="Y61" s="4" t="s">
        <v>43</v>
      </c>
      <c r="Z61" s="6" t="s">
        <v>42</v>
      </c>
      <c r="AA61" s="8" t="s">
        <v>43</v>
      </c>
      <c r="AB61" s="6" t="s">
        <v>42</v>
      </c>
      <c r="AC61" s="8" t="s">
        <v>43</v>
      </c>
      <c r="AD61" s="70" t="s">
        <v>58</v>
      </c>
      <c r="AE61" s="23"/>
      <c r="AF61" s="29" t="s">
        <v>42</v>
      </c>
      <c r="AG61" s="4" t="s">
        <v>43</v>
      </c>
      <c r="AH61" s="2" t="s">
        <v>42</v>
      </c>
      <c r="AI61" s="4" t="s">
        <v>43</v>
      </c>
      <c r="AJ61" s="6" t="s">
        <v>42</v>
      </c>
      <c r="AK61" s="8" t="s">
        <v>43</v>
      </c>
      <c r="AL61" s="6" t="s">
        <v>42</v>
      </c>
      <c r="AM61" s="8" t="s">
        <v>43</v>
      </c>
      <c r="AN61" s="70" t="s">
        <v>58</v>
      </c>
      <c r="AO61" s="58"/>
      <c r="AP61" s="22" t="s">
        <v>42</v>
      </c>
      <c r="AQ61" s="4" t="s">
        <v>43</v>
      </c>
      <c r="AR61" s="2" t="s">
        <v>42</v>
      </c>
      <c r="AS61" s="4" t="s">
        <v>43</v>
      </c>
      <c r="AT61" s="6" t="s">
        <v>42</v>
      </c>
      <c r="AU61" s="8" t="s">
        <v>43</v>
      </c>
      <c r="AV61" s="6" t="s">
        <v>42</v>
      </c>
      <c r="AW61" s="8" t="s">
        <v>43</v>
      </c>
      <c r="AX61" s="70" t="s">
        <v>58</v>
      </c>
      <c r="AY61" s="23"/>
    </row>
    <row r="62" spans="1:51" ht="12.75" customHeight="1" x14ac:dyDescent="0.2">
      <c r="A62" s="105"/>
      <c r="B62" s="103" t="s">
        <v>49</v>
      </c>
      <c r="C62" s="83"/>
      <c r="D62" s="79" t="s">
        <v>48</v>
      </c>
      <c r="E62" s="80"/>
      <c r="F62" s="72" t="s">
        <v>47</v>
      </c>
      <c r="G62" s="81"/>
      <c r="H62" s="72" t="s">
        <v>51</v>
      </c>
      <c r="I62" s="73"/>
      <c r="J62" s="67"/>
      <c r="K62" s="34" t="s">
        <v>50</v>
      </c>
      <c r="L62" s="104" t="s">
        <v>49</v>
      </c>
      <c r="M62" s="83"/>
      <c r="N62" s="79" t="s">
        <v>48</v>
      </c>
      <c r="O62" s="80"/>
      <c r="P62" s="72" t="s">
        <v>47</v>
      </c>
      <c r="Q62" s="81"/>
      <c r="R62" s="72" t="s">
        <v>51</v>
      </c>
      <c r="S62" s="73"/>
      <c r="T62" s="67"/>
      <c r="U62" s="65" t="s">
        <v>50</v>
      </c>
      <c r="V62" s="82" t="s">
        <v>49</v>
      </c>
      <c r="W62" s="83"/>
      <c r="X62" s="79" t="s">
        <v>48</v>
      </c>
      <c r="Y62" s="80"/>
      <c r="Z62" s="72" t="s">
        <v>47</v>
      </c>
      <c r="AA62" s="81"/>
      <c r="AB62" s="72" t="s">
        <v>51</v>
      </c>
      <c r="AC62" s="73"/>
      <c r="AD62" s="67"/>
      <c r="AE62" s="21" t="s">
        <v>50</v>
      </c>
      <c r="AF62" s="82" t="s">
        <v>49</v>
      </c>
      <c r="AG62" s="104"/>
      <c r="AH62" s="79" t="s">
        <v>48</v>
      </c>
      <c r="AI62" s="80"/>
      <c r="AJ62" s="72" t="s">
        <v>47</v>
      </c>
      <c r="AK62" s="81"/>
      <c r="AL62" s="72" t="s">
        <v>51</v>
      </c>
      <c r="AM62" s="73"/>
      <c r="AN62" s="67"/>
      <c r="AO62" s="57" t="s">
        <v>50</v>
      </c>
      <c r="AP62" s="82" t="s">
        <v>49</v>
      </c>
      <c r="AQ62" s="83"/>
      <c r="AR62" s="79" t="s">
        <v>48</v>
      </c>
      <c r="AS62" s="80"/>
      <c r="AT62" s="72" t="s">
        <v>47</v>
      </c>
      <c r="AU62" s="81"/>
      <c r="AV62" s="72" t="s">
        <v>51</v>
      </c>
      <c r="AW62" s="73"/>
      <c r="AX62" s="67"/>
      <c r="AY62" s="21" t="s">
        <v>50</v>
      </c>
    </row>
    <row r="63" spans="1:51" ht="13.5" thickBot="1" x14ac:dyDescent="0.25">
      <c r="A63" s="106"/>
      <c r="B63" s="107" t="s">
        <v>41</v>
      </c>
      <c r="C63" s="108"/>
      <c r="D63" s="108"/>
      <c r="E63" s="108"/>
      <c r="F63" s="109"/>
      <c r="G63" s="109"/>
      <c r="H63" s="109"/>
      <c r="I63" s="109"/>
      <c r="J63" s="109"/>
      <c r="K63" s="110"/>
      <c r="L63" s="111" t="s">
        <v>44</v>
      </c>
      <c r="M63" s="112"/>
      <c r="N63" s="112"/>
      <c r="O63" s="112"/>
      <c r="P63" s="113"/>
      <c r="Q63" s="113"/>
      <c r="R63" s="113"/>
      <c r="S63" s="113"/>
      <c r="T63" s="113"/>
      <c r="U63" s="113"/>
      <c r="V63" s="114" t="s">
        <v>45</v>
      </c>
      <c r="W63" s="115"/>
      <c r="X63" s="115"/>
      <c r="Y63" s="115"/>
      <c r="Z63" s="116"/>
      <c r="AA63" s="116"/>
      <c r="AB63" s="116"/>
      <c r="AC63" s="116"/>
      <c r="AD63" s="116"/>
      <c r="AE63" s="117"/>
      <c r="AF63" s="118" t="s">
        <v>46</v>
      </c>
      <c r="AG63" s="111"/>
      <c r="AH63" s="111"/>
      <c r="AI63" s="111"/>
      <c r="AJ63" s="111"/>
      <c r="AK63" s="111"/>
      <c r="AL63" s="111"/>
      <c r="AM63" s="111"/>
      <c r="AN63" s="111"/>
      <c r="AO63" s="119"/>
      <c r="AP63" s="120" t="s">
        <v>52</v>
      </c>
      <c r="AQ63" s="121"/>
      <c r="AR63" s="121"/>
      <c r="AS63" s="121"/>
      <c r="AT63" s="122"/>
      <c r="AU63" s="122"/>
      <c r="AV63" s="122"/>
      <c r="AW63" s="122"/>
      <c r="AX63" s="122"/>
      <c r="AY63" s="123"/>
    </row>
    <row r="66" spans="1:1" x14ac:dyDescent="0.2">
      <c r="A66" s="71" t="s">
        <v>59</v>
      </c>
    </row>
  </sheetData>
  <sortState xmlns:xlrd2="http://schemas.microsoft.com/office/spreadsheetml/2017/richdata2" ref="A7:A57">
    <sortCondition ref="A57"/>
  </sortState>
  <mergeCells count="57">
    <mergeCell ref="L63:U63"/>
    <mergeCell ref="V63:AE63"/>
    <mergeCell ref="AF63:AO63"/>
    <mergeCell ref="AP63:AY63"/>
    <mergeCell ref="AF62:AG62"/>
    <mergeCell ref="Z62:AA62"/>
    <mergeCell ref="AR62:AS62"/>
    <mergeCell ref="AT62:AU62"/>
    <mergeCell ref="AV62:AW62"/>
    <mergeCell ref="AB62:AC62"/>
    <mergeCell ref="AP62:AQ62"/>
    <mergeCell ref="N62:O62"/>
    <mergeCell ref="P62:Q62"/>
    <mergeCell ref="R62:S62"/>
    <mergeCell ref="V62:W62"/>
    <mergeCell ref="X62:Y62"/>
    <mergeCell ref="L62:M62"/>
    <mergeCell ref="AH62:AI62"/>
    <mergeCell ref="AJ62:AK62"/>
    <mergeCell ref="AL62:AM62"/>
    <mergeCell ref="AL5:AM5"/>
    <mergeCell ref="A61:A63"/>
    <mergeCell ref="B62:C62"/>
    <mergeCell ref="D62:E62"/>
    <mergeCell ref="F62:G62"/>
    <mergeCell ref="H62:I62"/>
    <mergeCell ref="B63:K63"/>
    <mergeCell ref="AO5:AO6"/>
    <mergeCell ref="AF4:AO4"/>
    <mergeCell ref="V4:AE4"/>
    <mergeCell ref="B5:C5"/>
    <mergeCell ref="D5:E5"/>
    <mergeCell ref="F5:G5"/>
    <mergeCell ref="H5:I5"/>
    <mergeCell ref="AJ5:AK5"/>
    <mergeCell ref="L5:M5"/>
    <mergeCell ref="P5:Q5"/>
    <mergeCell ref="AH5:AI5"/>
    <mergeCell ref="AB5:AC5"/>
    <mergeCell ref="AE5:AE6"/>
    <mergeCell ref="AF5:AG5"/>
    <mergeCell ref="V5:W5"/>
    <mergeCell ref="Z5:AA5"/>
    <mergeCell ref="A4:A6"/>
    <mergeCell ref="L4:U4"/>
    <mergeCell ref="X5:Y5"/>
    <mergeCell ref="K5:K6"/>
    <mergeCell ref="B4:K4"/>
    <mergeCell ref="N5:O5"/>
    <mergeCell ref="U5:U6"/>
    <mergeCell ref="R5:S5"/>
    <mergeCell ref="AV5:AW5"/>
    <mergeCell ref="AY5:AY6"/>
    <mergeCell ref="AP4:AY4"/>
    <mergeCell ref="AR5:AS5"/>
    <mergeCell ref="AT5:AU5"/>
    <mergeCell ref="AP5:AQ5"/>
  </mergeCells>
  <phoneticPr fontId="2" type="noConversion"/>
  <conditionalFormatting sqref="AX7:AX57">
    <cfRule type="cellIs" dxfId="71" priority="89" operator="lessThan">
      <formula>75</formula>
    </cfRule>
    <cfRule type="cellIs" dxfId="70" priority="90" operator="greaterThan">
      <formula>74.99</formula>
    </cfRule>
  </conditionalFormatting>
  <conditionalFormatting sqref="AX7:AX57">
    <cfRule type="cellIs" dxfId="69" priority="87" operator="lessThan">
      <formula>0.75</formula>
    </cfRule>
    <cfRule type="cellIs" dxfId="68" priority="88" operator="greaterThan">
      <formula>0.7499</formula>
    </cfRule>
  </conditionalFormatting>
  <conditionalFormatting sqref="AX8:AX57">
    <cfRule type="cellIs" dxfId="67" priority="85" operator="lessThan">
      <formula>0.75</formula>
    </cfRule>
    <cfRule type="cellIs" dxfId="66" priority="86" operator="greaterThan">
      <formula>0.7499</formula>
    </cfRule>
  </conditionalFormatting>
  <conditionalFormatting sqref="AN7:AN57">
    <cfRule type="cellIs" dxfId="65" priority="63" operator="lessThan">
      <formula>75</formula>
    </cfRule>
    <cfRule type="cellIs" dxfId="64" priority="64" operator="greaterThan">
      <formula>74.99</formula>
    </cfRule>
  </conditionalFormatting>
  <conditionalFormatting sqref="AN7:AN57">
    <cfRule type="cellIs" dxfId="63" priority="61" operator="lessThan">
      <formula>0.75</formula>
    </cfRule>
    <cfRule type="cellIs" dxfId="62" priority="62" operator="greaterThan">
      <formula>0.7499</formula>
    </cfRule>
  </conditionalFormatting>
  <conditionalFormatting sqref="AX7:AX57">
    <cfRule type="cellIs" dxfId="61" priority="65" operator="lessThan">
      <formula>75</formula>
    </cfRule>
    <cfRule type="cellIs" dxfId="60" priority="66" operator="greaterThan">
      <formula>74.99</formula>
    </cfRule>
  </conditionalFormatting>
  <conditionalFormatting sqref="AD7:AD57">
    <cfRule type="cellIs" dxfId="59" priority="57" operator="lessThan">
      <formula>75</formula>
    </cfRule>
    <cfRule type="cellIs" dxfId="58" priority="58" operator="greaterThan">
      <formula>74.99</formula>
    </cfRule>
  </conditionalFormatting>
  <conditionalFormatting sqref="AD7:AD57">
    <cfRule type="cellIs" dxfId="57" priority="55" operator="lessThan">
      <formula>0.75</formula>
    </cfRule>
    <cfRule type="cellIs" dxfId="56" priority="56" operator="greaterThan">
      <formula>0.7499</formula>
    </cfRule>
  </conditionalFormatting>
  <conditionalFormatting sqref="AN7:AN57">
    <cfRule type="cellIs" dxfId="55" priority="59" operator="lessThan">
      <formula>75</formula>
    </cfRule>
    <cfRule type="cellIs" dxfId="54" priority="60" operator="greaterThan">
      <formula>74.99</formula>
    </cfRule>
  </conditionalFormatting>
  <conditionalFormatting sqref="AD7:AD57">
    <cfRule type="cellIs" dxfId="53" priority="53" operator="lessThan">
      <formula>75</formula>
    </cfRule>
    <cfRule type="cellIs" dxfId="52" priority="54" operator="greaterThan">
      <formula>74.99</formula>
    </cfRule>
  </conditionalFormatting>
  <conditionalFormatting sqref="T7:T57">
    <cfRule type="cellIs" dxfId="51" priority="47" operator="lessThan">
      <formula>75</formula>
    </cfRule>
    <cfRule type="cellIs" dxfId="50" priority="48" operator="greaterThan">
      <formula>74.99</formula>
    </cfRule>
  </conditionalFormatting>
  <conditionalFormatting sqref="T7:T57">
    <cfRule type="cellIs" dxfId="49" priority="51" operator="lessThan">
      <formula>75</formula>
    </cfRule>
    <cfRule type="cellIs" dxfId="48" priority="52" operator="greaterThan">
      <formula>74.99</formula>
    </cfRule>
  </conditionalFormatting>
  <conditionalFormatting sqref="T7:T57">
    <cfRule type="cellIs" dxfId="47" priority="49" operator="lessThan">
      <formula>0.75</formula>
    </cfRule>
    <cfRule type="cellIs" dxfId="46" priority="50" operator="greaterThan">
      <formula>0.7499</formula>
    </cfRule>
  </conditionalFormatting>
  <conditionalFormatting sqref="J7:J57">
    <cfRule type="cellIs" dxfId="45" priority="41" operator="lessThan">
      <formula>75</formula>
    </cfRule>
    <cfRule type="cellIs" dxfId="44" priority="42" operator="greaterThan">
      <formula>74.99</formula>
    </cfRule>
  </conditionalFormatting>
  <conditionalFormatting sqref="J7:J57">
    <cfRule type="cellIs" dxfId="43" priority="45" operator="lessThan">
      <formula>75</formula>
    </cfRule>
    <cfRule type="cellIs" dxfId="42" priority="46" operator="greaterThan">
      <formula>74.99</formula>
    </cfRule>
  </conditionalFormatting>
  <conditionalFormatting sqref="J7:J57">
    <cfRule type="cellIs" dxfId="41" priority="43" operator="lessThan">
      <formula>0.75</formula>
    </cfRule>
    <cfRule type="cellIs" dxfId="40" priority="44" operator="greaterThan">
      <formula>0.7499</formula>
    </cfRule>
  </conditionalFormatting>
  <conditionalFormatting sqref="AX59">
    <cfRule type="cellIs" dxfId="39" priority="39" operator="lessThan">
      <formula>75</formula>
    </cfRule>
    <cfRule type="cellIs" dxfId="38" priority="40" operator="greaterThan">
      <formula>74.99</formula>
    </cfRule>
  </conditionalFormatting>
  <conditionalFormatting sqref="AX59">
    <cfRule type="cellIs" dxfId="37" priority="37" operator="lessThan">
      <formula>0.75</formula>
    </cfRule>
    <cfRule type="cellIs" dxfId="36" priority="38" operator="greaterThan">
      <formula>0.7499</formula>
    </cfRule>
  </conditionalFormatting>
  <conditionalFormatting sqref="AX59">
    <cfRule type="cellIs" dxfId="35" priority="35" operator="lessThan">
      <formula>0.75</formula>
    </cfRule>
    <cfRule type="cellIs" dxfId="34" priority="36" operator="greaterThan">
      <formula>0.7499</formula>
    </cfRule>
  </conditionalFormatting>
  <conditionalFormatting sqref="AX59">
    <cfRule type="cellIs" dxfId="33" priority="33" operator="lessThan">
      <formula>75</formula>
    </cfRule>
    <cfRule type="cellIs" dxfId="32" priority="34" operator="greaterThan">
      <formula>74.99</formula>
    </cfRule>
  </conditionalFormatting>
  <conditionalFormatting sqref="AN59">
    <cfRule type="cellIs" dxfId="31" priority="31" operator="lessThan">
      <formula>75</formula>
    </cfRule>
    <cfRule type="cellIs" dxfId="30" priority="32" operator="greaterThan">
      <formula>74.99</formula>
    </cfRule>
  </conditionalFormatting>
  <conditionalFormatting sqref="AN59">
    <cfRule type="cellIs" dxfId="29" priority="29" operator="lessThan">
      <formula>0.75</formula>
    </cfRule>
    <cfRule type="cellIs" dxfId="28" priority="30" operator="greaterThan">
      <formula>0.7499</formula>
    </cfRule>
  </conditionalFormatting>
  <conditionalFormatting sqref="AN59">
    <cfRule type="cellIs" dxfId="27" priority="27" operator="lessThan">
      <formula>0.75</formula>
    </cfRule>
    <cfRule type="cellIs" dxfId="26" priority="28" operator="greaterThan">
      <formula>0.7499</formula>
    </cfRule>
  </conditionalFormatting>
  <conditionalFormatting sqref="AN59">
    <cfRule type="cellIs" dxfId="25" priority="25" operator="lessThan">
      <formula>75</formula>
    </cfRule>
    <cfRule type="cellIs" dxfId="24" priority="26" operator="greaterThan">
      <formula>74.99</formula>
    </cfRule>
  </conditionalFormatting>
  <conditionalFormatting sqref="AD59">
    <cfRule type="cellIs" dxfId="23" priority="23" operator="lessThan">
      <formula>75</formula>
    </cfRule>
    <cfRule type="cellIs" dxfId="22" priority="24" operator="greaterThan">
      <formula>74.99</formula>
    </cfRule>
  </conditionalFormatting>
  <conditionalFormatting sqref="AD59">
    <cfRule type="cellIs" dxfId="21" priority="21" operator="lessThan">
      <formula>0.75</formula>
    </cfRule>
    <cfRule type="cellIs" dxfId="20" priority="22" operator="greaterThan">
      <formula>0.7499</formula>
    </cfRule>
  </conditionalFormatting>
  <conditionalFormatting sqref="AD59">
    <cfRule type="cellIs" dxfId="19" priority="19" operator="lessThan">
      <formula>0.75</formula>
    </cfRule>
    <cfRule type="cellIs" dxfId="18" priority="20" operator="greaterThan">
      <formula>0.7499</formula>
    </cfRule>
  </conditionalFormatting>
  <conditionalFormatting sqref="AD59">
    <cfRule type="cellIs" dxfId="17" priority="17" operator="lessThan">
      <formula>75</formula>
    </cfRule>
    <cfRule type="cellIs" dxfId="16" priority="18" operator="greaterThan">
      <formula>74.99</formula>
    </cfRule>
  </conditionalFormatting>
  <conditionalFormatting sqref="T59">
    <cfRule type="cellIs" dxfId="15" priority="15" operator="lessThan">
      <formula>75</formula>
    </cfRule>
    <cfRule type="cellIs" dxfId="14" priority="16" operator="greaterThan">
      <formula>74.99</formula>
    </cfRule>
  </conditionalFormatting>
  <conditionalFormatting sqref="T59">
    <cfRule type="cellIs" dxfId="13" priority="13" operator="lessThan">
      <formula>0.75</formula>
    </cfRule>
    <cfRule type="cellIs" dxfId="12" priority="14" operator="greaterThan">
      <formula>0.7499</formula>
    </cfRule>
  </conditionalFormatting>
  <conditionalFormatting sqref="T59">
    <cfRule type="cellIs" dxfId="11" priority="11" operator="lessThan">
      <formula>0.75</formula>
    </cfRule>
    <cfRule type="cellIs" dxfId="10" priority="12" operator="greaterThan">
      <formula>0.7499</formula>
    </cfRule>
  </conditionalFormatting>
  <conditionalFormatting sqref="T59">
    <cfRule type="cellIs" dxfId="9" priority="9" operator="lessThan">
      <formula>75</formula>
    </cfRule>
    <cfRule type="cellIs" dxfId="8" priority="10" operator="greaterThan">
      <formula>74.99</formula>
    </cfRule>
  </conditionalFormatting>
  <conditionalFormatting sqref="J59">
    <cfRule type="cellIs" dxfId="7" priority="7" operator="lessThan">
      <formula>75</formula>
    </cfRule>
    <cfRule type="cellIs" dxfId="6" priority="8" operator="greaterThan">
      <formula>74.99</formula>
    </cfRule>
  </conditionalFormatting>
  <conditionalFormatting sqref="J59">
    <cfRule type="cellIs" dxfId="5" priority="5" operator="lessThan">
      <formula>0.75</formula>
    </cfRule>
    <cfRule type="cellIs" dxfId="4" priority="6" operator="greaterThan">
      <formula>0.7499</formula>
    </cfRule>
  </conditionalFormatting>
  <conditionalFormatting sqref="J59">
    <cfRule type="cellIs" dxfId="3" priority="3" operator="lessThan">
      <formula>0.75</formula>
    </cfRule>
    <cfRule type="cellIs" dxfId="2" priority="4" operator="greaterThan">
      <formula>0.7499</formula>
    </cfRule>
  </conditionalFormatting>
  <conditionalFormatting sqref="J59">
    <cfRule type="cellIs" dxfId="1" priority="1" operator="lessThan">
      <formula>75</formula>
    </cfRule>
    <cfRule type="cellIs" dxfId="0" priority="2" operator="greaterThan">
      <formula>74.99</formula>
    </cfRule>
  </conditionalFormatting>
  <pageMargins left="0.75" right="0.75" top="1" bottom="1" header="0.5" footer="0.5"/>
  <pageSetup scale="3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108C3D88F8041A70819F41F618A47" ma:contentTypeVersion="7" ma:contentTypeDescription="Create a new document." ma:contentTypeScope="" ma:versionID="4988497107a9c7a648c965b464cd971e">
  <xsd:schema xmlns:xsd="http://www.w3.org/2001/XMLSchema" xmlns:xs="http://www.w3.org/2001/XMLSchema" xmlns:p="http://schemas.microsoft.com/office/2006/metadata/properties" xmlns:ns2="c0a5002c-1398-4e42-be3e-3c0cbf8c1d6c" targetNamespace="http://schemas.microsoft.com/office/2006/metadata/properties" ma:root="true" ma:fieldsID="7c28df9242e4e2dffa39b0cad8e572cd" ns2:_="">
    <xsd:import namespace="c0a5002c-1398-4e42-be3e-3c0cbf8c1d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5002c-1398-4e42-be3e-3c0cbf8c1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E60F5B-273C-4BBE-9B60-DD2E19BB7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5002c-1398-4e42-be3e-3c0cbf8c1d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E91640-C1F0-447C-91E3-07636D526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49AC1D-A532-4EC5-A9DF-C8E32BB603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Illinois Stats 2023</vt:lpstr>
    </vt:vector>
  </TitlesOfParts>
  <Company>IBOA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Khaled</dc:creator>
  <cp:lastModifiedBy>Ric</cp:lastModifiedBy>
  <cp:lastPrinted>2016-02-18T22:27:52Z</cp:lastPrinted>
  <dcterms:created xsi:type="dcterms:W3CDTF">2013-02-18T17:30:55Z</dcterms:created>
  <dcterms:modified xsi:type="dcterms:W3CDTF">2024-04-24T16:16:07Z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0x010100A2E108C3D88F8041A70819F41F618A47</vt:lpwstr>
  </property>
  <property fmtid="{D5CDD505-2E9C-101B-9397-08002B2CF9AE}" pid="3" name="Order">
    <vt:r8>47400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