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RV\UserFolders$\lmace\Documents\Assistant Director\Website\"/>
    </mc:Choice>
  </mc:AlternateContent>
  <xr:revisionPtr revIDLastSave="0" documentId="8_{2088D381-70C4-4031-A19B-0FA3AA18DB5E}" xr6:coauthVersionLast="47" xr6:coauthVersionMax="47" xr10:uidLastSave="{00000000-0000-0000-0000-000000000000}"/>
  <bookViews>
    <workbookView xWindow="-120" yWindow="-120" windowWidth="19440" windowHeight="11040" tabRatio="352" xr2:uid="{00000000-000D-0000-FFFF-FFFF00000000}"/>
  </bookViews>
  <sheets>
    <sheet name="Illinois Stats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1" l="1"/>
  <c r="T56" i="1"/>
  <c r="AD56" i="1"/>
  <c r="AN56" i="1"/>
  <c r="AX56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6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7" i="1"/>
  <c r="BD6" i="1"/>
  <c r="BC6" i="1"/>
  <c r="F7" i="1" l="1"/>
  <c r="G7" i="1"/>
  <c r="K7" i="1"/>
  <c r="H7" i="1" s="1"/>
  <c r="P7" i="1"/>
  <c r="Q7" i="1"/>
  <c r="S7" i="1"/>
  <c r="Z7" i="1"/>
  <c r="AA7" i="1"/>
  <c r="AE7" i="1"/>
  <c r="AB7" i="1" s="1"/>
  <c r="AJ7" i="1"/>
  <c r="AK7" i="1"/>
  <c r="AO7" i="1"/>
  <c r="AL7" i="1" s="1"/>
  <c r="AP7" i="1"/>
  <c r="AQ7" i="1"/>
  <c r="AR7" i="1"/>
  <c r="AS7" i="1"/>
  <c r="F8" i="1"/>
  <c r="G8" i="1"/>
  <c r="K8" i="1"/>
  <c r="I8" i="1" s="1"/>
  <c r="P8" i="1"/>
  <c r="Q8" i="1"/>
  <c r="S8" i="1"/>
  <c r="Z8" i="1"/>
  <c r="AA8" i="1"/>
  <c r="AE8" i="1"/>
  <c r="AB8" i="1" s="1"/>
  <c r="AJ8" i="1"/>
  <c r="AK8" i="1"/>
  <c r="AO8" i="1"/>
  <c r="AL8" i="1" s="1"/>
  <c r="AP8" i="1"/>
  <c r="AQ8" i="1"/>
  <c r="AR8" i="1"/>
  <c r="AS8" i="1"/>
  <c r="F9" i="1"/>
  <c r="G9" i="1"/>
  <c r="K9" i="1"/>
  <c r="H9" i="1" s="1"/>
  <c r="P9" i="1"/>
  <c r="Q9" i="1"/>
  <c r="S9" i="1"/>
  <c r="Z9" i="1"/>
  <c r="AA9" i="1"/>
  <c r="AE9" i="1"/>
  <c r="AC9" i="1" s="1"/>
  <c r="AJ9" i="1"/>
  <c r="AK9" i="1"/>
  <c r="AO9" i="1"/>
  <c r="AP9" i="1"/>
  <c r="AQ9" i="1"/>
  <c r="AR9" i="1"/>
  <c r="AS9" i="1"/>
  <c r="F10" i="1"/>
  <c r="G10" i="1"/>
  <c r="K10" i="1"/>
  <c r="H10" i="1" s="1"/>
  <c r="P10" i="1"/>
  <c r="Q10" i="1"/>
  <c r="S10" i="1"/>
  <c r="Z10" i="1"/>
  <c r="AA10" i="1"/>
  <c r="AE10" i="1"/>
  <c r="AJ10" i="1"/>
  <c r="AK10" i="1"/>
  <c r="AO10" i="1"/>
  <c r="AL10" i="1" s="1"/>
  <c r="AP10" i="1"/>
  <c r="AQ10" i="1"/>
  <c r="AR10" i="1"/>
  <c r="AS10" i="1"/>
  <c r="F11" i="1"/>
  <c r="G11" i="1"/>
  <c r="K11" i="1"/>
  <c r="I11" i="1" s="1"/>
  <c r="P11" i="1"/>
  <c r="Q11" i="1"/>
  <c r="Z11" i="1"/>
  <c r="AA11" i="1"/>
  <c r="AE11" i="1"/>
  <c r="AJ11" i="1"/>
  <c r="AK11" i="1"/>
  <c r="AO11" i="1"/>
  <c r="AL11" i="1" s="1"/>
  <c r="AP11" i="1"/>
  <c r="AQ11" i="1"/>
  <c r="AR11" i="1"/>
  <c r="AS11" i="1"/>
  <c r="F12" i="1"/>
  <c r="G12" i="1"/>
  <c r="K12" i="1"/>
  <c r="P12" i="1"/>
  <c r="Q12" i="1"/>
  <c r="Z12" i="1"/>
  <c r="AA12" i="1"/>
  <c r="AE12" i="1"/>
  <c r="AB12" i="1" s="1"/>
  <c r="AJ12" i="1"/>
  <c r="AK12" i="1"/>
  <c r="AO12" i="1"/>
  <c r="AM12" i="1" s="1"/>
  <c r="AP12" i="1"/>
  <c r="AQ12" i="1"/>
  <c r="AR12" i="1"/>
  <c r="AS12" i="1"/>
  <c r="F13" i="1"/>
  <c r="G13" i="1"/>
  <c r="K13" i="1"/>
  <c r="H13" i="1" s="1"/>
  <c r="P13" i="1"/>
  <c r="Q13" i="1"/>
  <c r="S13" i="1"/>
  <c r="Z13" i="1"/>
  <c r="AA13" i="1"/>
  <c r="AE13" i="1"/>
  <c r="AC13" i="1" s="1"/>
  <c r="AJ13" i="1"/>
  <c r="AK13" i="1"/>
  <c r="AO13" i="1"/>
  <c r="AP13" i="1"/>
  <c r="AQ13" i="1"/>
  <c r="AR13" i="1"/>
  <c r="AS13" i="1"/>
  <c r="F14" i="1"/>
  <c r="G14" i="1"/>
  <c r="K14" i="1"/>
  <c r="I14" i="1" s="1"/>
  <c r="P14" i="1"/>
  <c r="Q14" i="1"/>
  <c r="S14" i="1"/>
  <c r="Z14" i="1"/>
  <c r="AA14" i="1"/>
  <c r="AE14" i="1"/>
  <c r="AJ14" i="1"/>
  <c r="AK14" i="1"/>
  <c r="AO14" i="1"/>
  <c r="AL14" i="1" s="1"/>
  <c r="AP14" i="1"/>
  <c r="AQ14" i="1"/>
  <c r="AR14" i="1"/>
  <c r="AS14" i="1"/>
  <c r="F15" i="1"/>
  <c r="G15" i="1"/>
  <c r="K15" i="1"/>
  <c r="P15" i="1"/>
  <c r="Q15" i="1"/>
  <c r="Z15" i="1"/>
  <c r="AA15" i="1"/>
  <c r="AE15" i="1"/>
  <c r="AB15" i="1" s="1"/>
  <c r="AJ15" i="1"/>
  <c r="AK15" i="1"/>
  <c r="AO15" i="1"/>
  <c r="AP15" i="1"/>
  <c r="AQ15" i="1"/>
  <c r="AR15" i="1"/>
  <c r="AS15" i="1"/>
  <c r="F16" i="1"/>
  <c r="G16" i="1"/>
  <c r="K16" i="1"/>
  <c r="P16" i="1"/>
  <c r="Q16" i="1"/>
  <c r="Z16" i="1"/>
  <c r="AA16" i="1"/>
  <c r="AE16" i="1"/>
  <c r="AB16" i="1" s="1"/>
  <c r="AJ16" i="1"/>
  <c r="AK16" i="1"/>
  <c r="AO16" i="1"/>
  <c r="AM16" i="1" s="1"/>
  <c r="AP16" i="1"/>
  <c r="AQ16" i="1"/>
  <c r="AR16" i="1"/>
  <c r="AS16" i="1"/>
  <c r="F17" i="1"/>
  <c r="G17" i="1"/>
  <c r="K17" i="1"/>
  <c r="P17" i="1"/>
  <c r="Q17" i="1"/>
  <c r="R17" i="1"/>
  <c r="Z17" i="1"/>
  <c r="AA17" i="1"/>
  <c r="AE17" i="1"/>
  <c r="AC17" i="1" s="1"/>
  <c r="AJ17" i="1"/>
  <c r="AK17" i="1"/>
  <c r="AO17" i="1"/>
  <c r="AP17" i="1"/>
  <c r="AQ17" i="1"/>
  <c r="AR17" i="1"/>
  <c r="AS17" i="1"/>
  <c r="F18" i="1"/>
  <c r="G18" i="1"/>
  <c r="K18" i="1"/>
  <c r="P18" i="1"/>
  <c r="Q18" i="1"/>
  <c r="Z18" i="1"/>
  <c r="AA18" i="1"/>
  <c r="AE18" i="1"/>
  <c r="AJ18" i="1"/>
  <c r="AK18" i="1"/>
  <c r="AO18" i="1"/>
  <c r="AL18" i="1" s="1"/>
  <c r="AP18" i="1"/>
  <c r="AQ18" i="1"/>
  <c r="AR18" i="1"/>
  <c r="AS18" i="1"/>
  <c r="F19" i="1"/>
  <c r="G19" i="1"/>
  <c r="K19" i="1"/>
  <c r="I19" i="1" s="1"/>
  <c r="P19" i="1"/>
  <c r="Q19" i="1"/>
  <c r="Z19" i="1"/>
  <c r="AA19" i="1"/>
  <c r="AE19" i="1"/>
  <c r="AB19" i="1" s="1"/>
  <c r="AJ19" i="1"/>
  <c r="AK19" i="1"/>
  <c r="AO19" i="1"/>
  <c r="AM19" i="1" s="1"/>
  <c r="AP19" i="1"/>
  <c r="AQ19" i="1"/>
  <c r="AR19" i="1"/>
  <c r="AS19" i="1"/>
  <c r="F20" i="1"/>
  <c r="G20" i="1"/>
  <c r="K20" i="1"/>
  <c r="P20" i="1"/>
  <c r="Q20" i="1"/>
  <c r="R20" i="1"/>
  <c r="Z20" i="1"/>
  <c r="AA20" i="1"/>
  <c r="AE20" i="1"/>
  <c r="AJ20" i="1"/>
  <c r="AK20" i="1"/>
  <c r="AO20" i="1"/>
  <c r="AP20" i="1"/>
  <c r="AQ20" i="1"/>
  <c r="AR20" i="1"/>
  <c r="AS20" i="1"/>
  <c r="F21" i="1"/>
  <c r="G21" i="1"/>
  <c r="K21" i="1"/>
  <c r="H21" i="1" s="1"/>
  <c r="P21" i="1"/>
  <c r="Q21" i="1"/>
  <c r="Z21" i="1"/>
  <c r="AA21" i="1"/>
  <c r="AE21" i="1"/>
  <c r="AJ21" i="1"/>
  <c r="AK21" i="1"/>
  <c r="AO21" i="1"/>
  <c r="AP21" i="1"/>
  <c r="AQ21" i="1"/>
  <c r="AR21" i="1"/>
  <c r="AS21" i="1"/>
  <c r="F22" i="1"/>
  <c r="G22" i="1"/>
  <c r="K22" i="1"/>
  <c r="I22" i="1" s="1"/>
  <c r="P22" i="1"/>
  <c r="Q22" i="1"/>
  <c r="S22" i="1"/>
  <c r="Z22" i="1"/>
  <c r="AA22" i="1"/>
  <c r="AE22" i="1"/>
  <c r="AJ22" i="1"/>
  <c r="AK22" i="1"/>
  <c r="AO22" i="1"/>
  <c r="AL22" i="1" s="1"/>
  <c r="AP22" i="1"/>
  <c r="AQ22" i="1"/>
  <c r="AR22" i="1"/>
  <c r="AS22" i="1"/>
  <c r="F23" i="1"/>
  <c r="G23" i="1"/>
  <c r="K23" i="1"/>
  <c r="I23" i="1" s="1"/>
  <c r="P23" i="1"/>
  <c r="Q23" i="1"/>
  <c r="Z23" i="1"/>
  <c r="AA23" i="1"/>
  <c r="AE23" i="1"/>
  <c r="AJ23" i="1"/>
  <c r="AK23" i="1"/>
  <c r="AO23" i="1"/>
  <c r="AL23" i="1" s="1"/>
  <c r="AP23" i="1"/>
  <c r="AQ23" i="1"/>
  <c r="AR23" i="1"/>
  <c r="AS23" i="1"/>
  <c r="F24" i="1"/>
  <c r="G24" i="1"/>
  <c r="K24" i="1"/>
  <c r="P24" i="1"/>
  <c r="Q24" i="1"/>
  <c r="R24" i="1"/>
  <c r="Z24" i="1"/>
  <c r="AA24" i="1"/>
  <c r="AE24" i="1"/>
  <c r="AB24" i="1" s="1"/>
  <c r="AJ24" i="1"/>
  <c r="AK24" i="1"/>
  <c r="AO24" i="1"/>
  <c r="AM24" i="1" s="1"/>
  <c r="AP24" i="1"/>
  <c r="AQ24" i="1"/>
  <c r="AR24" i="1"/>
  <c r="AS24" i="1"/>
  <c r="F25" i="1"/>
  <c r="G25" i="1"/>
  <c r="K25" i="1"/>
  <c r="P25" i="1"/>
  <c r="Q25" i="1"/>
  <c r="R25" i="1"/>
  <c r="Z25" i="1"/>
  <c r="AA25" i="1"/>
  <c r="AE25" i="1"/>
  <c r="AC25" i="1" s="1"/>
  <c r="AJ25" i="1"/>
  <c r="AK25" i="1"/>
  <c r="AO25" i="1"/>
  <c r="AP25" i="1"/>
  <c r="AQ25" i="1"/>
  <c r="AR25" i="1"/>
  <c r="AS25" i="1"/>
  <c r="F26" i="1"/>
  <c r="G26" i="1"/>
  <c r="K26" i="1"/>
  <c r="P26" i="1"/>
  <c r="Q26" i="1"/>
  <c r="Z26" i="1"/>
  <c r="AA26" i="1"/>
  <c r="AE26" i="1"/>
  <c r="AJ26" i="1"/>
  <c r="AK26" i="1"/>
  <c r="AO26" i="1"/>
  <c r="AL26" i="1" s="1"/>
  <c r="AP26" i="1"/>
  <c r="AQ26" i="1"/>
  <c r="AR26" i="1"/>
  <c r="AS26" i="1"/>
  <c r="F27" i="1"/>
  <c r="G27" i="1"/>
  <c r="K27" i="1"/>
  <c r="I27" i="1" s="1"/>
  <c r="P27" i="1"/>
  <c r="Q27" i="1"/>
  <c r="Z27" i="1"/>
  <c r="AA27" i="1"/>
  <c r="AE27" i="1"/>
  <c r="AJ27" i="1"/>
  <c r="AK27" i="1"/>
  <c r="AO27" i="1"/>
  <c r="AL27" i="1" s="1"/>
  <c r="AP27" i="1"/>
  <c r="AQ27" i="1"/>
  <c r="AR27" i="1"/>
  <c r="AS27" i="1"/>
  <c r="F28" i="1"/>
  <c r="G28" i="1"/>
  <c r="K28" i="1"/>
  <c r="P28" i="1"/>
  <c r="Q28" i="1"/>
  <c r="Z28" i="1"/>
  <c r="AA28" i="1"/>
  <c r="AE28" i="1"/>
  <c r="AB28" i="1" s="1"/>
  <c r="AJ28" i="1"/>
  <c r="AK28" i="1"/>
  <c r="AO28" i="1"/>
  <c r="AM28" i="1" s="1"/>
  <c r="AP28" i="1"/>
  <c r="AQ28" i="1"/>
  <c r="AR28" i="1"/>
  <c r="AS28" i="1"/>
  <c r="F29" i="1"/>
  <c r="G29" i="1"/>
  <c r="K29" i="1"/>
  <c r="P29" i="1"/>
  <c r="Q29" i="1"/>
  <c r="Z29" i="1"/>
  <c r="AA29" i="1"/>
  <c r="AE29" i="1"/>
  <c r="AJ29" i="1"/>
  <c r="AK29" i="1"/>
  <c r="AO29" i="1"/>
  <c r="AP29" i="1"/>
  <c r="AQ29" i="1"/>
  <c r="AR29" i="1"/>
  <c r="AS29" i="1"/>
  <c r="F30" i="1"/>
  <c r="G30" i="1"/>
  <c r="K30" i="1"/>
  <c r="H30" i="1" s="1"/>
  <c r="R30" i="1"/>
  <c r="Z30" i="1"/>
  <c r="AA30" i="1"/>
  <c r="AE30" i="1"/>
  <c r="AJ30" i="1"/>
  <c r="AK30" i="1"/>
  <c r="AO30" i="1"/>
  <c r="AP30" i="1"/>
  <c r="AQ30" i="1"/>
  <c r="AR30" i="1"/>
  <c r="AS30" i="1"/>
  <c r="F32" i="1"/>
  <c r="G32" i="1"/>
  <c r="K32" i="1"/>
  <c r="P32" i="1"/>
  <c r="Q32" i="1"/>
  <c r="Z32" i="1"/>
  <c r="AA32" i="1"/>
  <c r="AE32" i="1"/>
  <c r="AJ32" i="1"/>
  <c r="AK32" i="1"/>
  <c r="AO32" i="1"/>
  <c r="AM32" i="1" s="1"/>
  <c r="AP32" i="1"/>
  <c r="AQ32" i="1"/>
  <c r="AR32" i="1"/>
  <c r="AS32" i="1"/>
  <c r="F33" i="1"/>
  <c r="G33" i="1"/>
  <c r="K33" i="1"/>
  <c r="I33" i="1" s="1"/>
  <c r="P33" i="1"/>
  <c r="Q33" i="1"/>
  <c r="S33" i="1"/>
  <c r="Z33" i="1"/>
  <c r="AA33" i="1"/>
  <c r="AE33" i="1"/>
  <c r="AB33" i="1" s="1"/>
  <c r="AJ33" i="1"/>
  <c r="AK33" i="1"/>
  <c r="AO33" i="1"/>
  <c r="AP33" i="1"/>
  <c r="AQ33" i="1"/>
  <c r="AR33" i="1"/>
  <c r="AS33" i="1"/>
  <c r="F34" i="1"/>
  <c r="G34" i="1"/>
  <c r="K34" i="1"/>
  <c r="I34" i="1" s="1"/>
  <c r="P34" i="1"/>
  <c r="Q34" i="1"/>
  <c r="R34" i="1"/>
  <c r="Z34" i="1"/>
  <c r="AA34" i="1"/>
  <c r="AE34" i="1"/>
  <c r="AJ34" i="1"/>
  <c r="AK34" i="1"/>
  <c r="AO34" i="1"/>
  <c r="AP34" i="1"/>
  <c r="AQ34" i="1"/>
  <c r="AR34" i="1"/>
  <c r="AS34" i="1"/>
  <c r="F35" i="1"/>
  <c r="G35" i="1"/>
  <c r="K35" i="1"/>
  <c r="I35" i="1" s="1"/>
  <c r="P35" i="1"/>
  <c r="Q35" i="1"/>
  <c r="Z35" i="1"/>
  <c r="AA35" i="1"/>
  <c r="AE35" i="1"/>
  <c r="AB35" i="1" s="1"/>
  <c r="AJ35" i="1"/>
  <c r="AK35" i="1"/>
  <c r="AO35" i="1"/>
  <c r="AM35" i="1" s="1"/>
  <c r="AP35" i="1"/>
  <c r="AQ35" i="1"/>
  <c r="AR35" i="1"/>
  <c r="AS35" i="1"/>
  <c r="F36" i="1"/>
  <c r="G36" i="1"/>
  <c r="K36" i="1"/>
  <c r="P36" i="1"/>
  <c r="Q36" i="1"/>
  <c r="Z36" i="1"/>
  <c r="AA36" i="1"/>
  <c r="AE36" i="1"/>
  <c r="AC36" i="1" s="1"/>
  <c r="AJ36" i="1"/>
  <c r="AK36" i="1"/>
  <c r="AO36" i="1"/>
  <c r="AM36" i="1" s="1"/>
  <c r="AP36" i="1"/>
  <c r="AQ36" i="1"/>
  <c r="AR36" i="1"/>
  <c r="AS36" i="1"/>
  <c r="F37" i="1"/>
  <c r="G37" i="1"/>
  <c r="K37" i="1"/>
  <c r="H37" i="1" s="1"/>
  <c r="P37" i="1"/>
  <c r="Q37" i="1"/>
  <c r="S37" i="1"/>
  <c r="Z37" i="1"/>
  <c r="AA37" i="1"/>
  <c r="AE37" i="1"/>
  <c r="AC37" i="1" s="1"/>
  <c r="AJ37" i="1"/>
  <c r="AK37" i="1"/>
  <c r="AO37" i="1"/>
  <c r="AP37" i="1"/>
  <c r="AQ37" i="1"/>
  <c r="AR37" i="1"/>
  <c r="AS37" i="1"/>
  <c r="F38" i="1"/>
  <c r="G38" i="1"/>
  <c r="K38" i="1"/>
  <c r="I38" i="1" s="1"/>
  <c r="P38" i="1"/>
  <c r="Q38" i="1"/>
  <c r="S38" i="1"/>
  <c r="Z38" i="1"/>
  <c r="AA38" i="1"/>
  <c r="AE38" i="1"/>
  <c r="AJ38" i="1"/>
  <c r="AK38" i="1"/>
  <c r="AO38" i="1"/>
  <c r="AL38" i="1" s="1"/>
  <c r="AP38" i="1"/>
  <c r="AQ38" i="1"/>
  <c r="AR38" i="1"/>
  <c r="AS38" i="1"/>
  <c r="F39" i="1"/>
  <c r="G39" i="1"/>
  <c r="K39" i="1"/>
  <c r="I39" i="1" s="1"/>
  <c r="P39" i="1"/>
  <c r="Q39" i="1"/>
  <c r="S39" i="1"/>
  <c r="Z39" i="1"/>
  <c r="AA39" i="1"/>
  <c r="AE39" i="1"/>
  <c r="AB39" i="1" s="1"/>
  <c r="AJ39" i="1"/>
  <c r="AK39" i="1"/>
  <c r="AO39" i="1"/>
  <c r="AM39" i="1" s="1"/>
  <c r="AP39" i="1"/>
  <c r="AQ39" i="1"/>
  <c r="AR39" i="1"/>
  <c r="AS39" i="1"/>
  <c r="F40" i="1"/>
  <c r="G40" i="1"/>
  <c r="K40" i="1"/>
  <c r="H40" i="1" s="1"/>
  <c r="P40" i="1"/>
  <c r="Q40" i="1"/>
  <c r="R40" i="1"/>
  <c r="Z40" i="1"/>
  <c r="AA40" i="1"/>
  <c r="AE40" i="1"/>
  <c r="AC40" i="1" s="1"/>
  <c r="AJ40" i="1"/>
  <c r="AK40" i="1"/>
  <c r="AO40" i="1"/>
  <c r="AP40" i="1"/>
  <c r="AQ40" i="1"/>
  <c r="AR40" i="1"/>
  <c r="AS40" i="1"/>
  <c r="F41" i="1"/>
  <c r="G41" i="1"/>
  <c r="K41" i="1"/>
  <c r="H41" i="1" s="1"/>
  <c r="P41" i="1"/>
  <c r="Q41" i="1"/>
  <c r="S41" i="1"/>
  <c r="Z41" i="1"/>
  <c r="AA41" i="1"/>
  <c r="AE41" i="1"/>
  <c r="AC41" i="1" s="1"/>
  <c r="AJ41" i="1"/>
  <c r="AK41" i="1"/>
  <c r="AO41" i="1"/>
  <c r="AL41" i="1" s="1"/>
  <c r="AP41" i="1"/>
  <c r="AQ41" i="1"/>
  <c r="AR41" i="1"/>
  <c r="AS41" i="1"/>
  <c r="F42" i="1"/>
  <c r="G42" i="1"/>
  <c r="K42" i="1"/>
  <c r="I42" i="1" s="1"/>
  <c r="P42" i="1"/>
  <c r="Q42" i="1"/>
  <c r="S42" i="1"/>
  <c r="Z42" i="1"/>
  <c r="AA42" i="1"/>
  <c r="AE42" i="1"/>
  <c r="AB42" i="1" s="1"/>
  <c r="AJ42" i="1"/>
  <c r="AK42" i="1"/>
  <c r="AO42" i="1"/>
  <c r="AL42" i="1" s="1"/>
  <c r="AP42" i="1"/>
  <c r="AQ42" i="1"/>
  <c r="AR42" i="1"/>
  <c r="AS42" i="1"/>
  <c r="F43" i="1"/>
  <c r="G43" i="1"/>
  <c r="K43" i="1"/>
  <c r="I43" i="1" s="1"/>
  <c r="P43" i="1"/>
  <c r="Q43" i="1"/>
  <c r="R43" i="1"/>
  <c r="Z43" i="1"/>
  <c r="AA43" i="1"/>
  <c r="AE43" i="1"/>
  <c r="AB43" i="1" s="1"/>
  <c r="AJ43" i="1"/>
  <c r="AK43" i="1"/>
  <c r="AO43" i="1"/>
  <c r="AM43" i="1" s="1"/>
  <c r="AP43" i="1"/>
  <c r="AQ43" i="1"/>
  <c r="AR43" i="1"/>
  <c r="AS43" i="1"/>
  <c r="F44" i="1"/>
  <c r="G44" i="1"/>
  <c r="K44" i="1"/>
  <c r="P44" i="1"/>
  <c r="Q44" i="1"/>
  <c r="R44" i="1"/>
  <c r="Z44" i="1"/>
  <c r="AA44" i="1"/>
  <c r="AE44" i="1"/>
  <c r="AC44" i="1" s="1"/>
  <c r="AJ44" i="1"/>
  <c r="AK44" i="1"/>
  <c r="AO44" i="1"/>
  <c r="AM44" i="1" s="1"/>
  <c r="AP44" i="1"/>
  <c r="AQ44" i="1"/>
  <c r="AR44" i="1"/>
  <c r="AS44" i="1"/>
  <c r="F45" i="1"/>
  <c r="G45" i="1"/>
  <c r="K45" i="1"/>
  <c r="I45" i="1" s="1"/>
  <c r="P45" i="1"/>
  <c r="Q45" i="1"/>
  <c r="R45" i="1"/>
  <c r="Z45" i="1"/>
  <c r="AA45" i="1"/>
  <c r="AE45" i="1"/>
  <c r="AC45" i="1" s="1"/>
  <c r="AJ45" i="1"/>
  <c r="AK45" i="1"/>
  <c r="AO45" i="1"/>
  <c r="AL45" i="1" s="1"/>
  <c r="AP45" i="1"/>
  <c r="AQ45" i="1"/>
  <c r="AR45" i="1"/>
  <c r="AS45" i="1"/>
  <c r="F46" i="1"/>
  <c r="G46" i="1"/>
  <c r="K46" i="1"/>
  <c r="H46" i="1" s="1"/>
  <c r="P46" i="1"/>
  <c r="Q46" i="1"/>
  <c r="S46" i="1"/>
  <c r="Z46" i="1"/>
  <c r="AA46" i="1"/>
  <c r="AE46" i="1"/>
  <c r="AB46" i="1" s="1"/>
  <c r="AJ46" i="1"/>
  <c r="AK46" i="1"/>
  <c r="AO46" i="1"/>
  <c r="AL46" i="1" s="1"/>
  <c r="AP46" i="1"/>
  <c r="AQ46" i="1"/>
  <c r="AR46" i="1"/>
  <c r="AS46" i="1"/>
  <c r="F47" i="1"/>
  <c r="G47" i="1"/>
  <c r="K47" i="1"/>
  <c r="H47" i="1" s="1"/>
  <c r="P47" i="1"/>
  <c r="Q47" i="1"/>
  <c r="S47" i="1"/>
  <c r="Z47" i="1"/>
  <c r="AA47" i="1"/>
  <c r="AE47" i="1"/>
  <c r="AC47" i="1" s="1"/>
  <c r="AJ47" i="1"/>
  <c r="AK47" i="1"/>
  <c r="AO47" i="1"/>
  <c r="AM47" i="1" s="1"/>
  <c r="AP47" i="1"/>
  <c r="AQ47" i="1"/>
  <c r="AR47" i="1"/>
  <c r="AS47" i="1"/>
  <c r="F48" i="1"/>
  <c r="G48" i="1"/>
  <c r="K48" i="1"/>
  <c r="H48" i="1" s="1"/>
  <c r="P48" i="1"/>
  <c r="Q48" i="1"/>
  <c r="R48" i="1"/>
  <c r="Z48" i="1"/>
  <c r="AA48" i="1"/>
  <c r="AE48" i="1"/>
  <c r="AC48" i="1" s="1"/>
  <c r="AJ48" i="1"/>
  <c r="AK48" i="1"/>
  <c r="AO48" i="1"/>
  <c r="AL48" i="1" s="1"/>
  <c r="AP48" i="1"/>
  <c r="AQ48" i="1"/>
  <c r="AR48" i="1"/>
  <c r="AS48" i="1"/>
  <c r="F49" i="1"/>
  <c r="G49" i="1"/>
  <c r="K49" i="1"/>
  <c r="I49" i="1" s="1"/>
  <c r="P49" i="1"/>
  <c r="Q49" i="1"/>
  <c r="S49" i="1"/>
  <c r="Z49" i="1"/>
  <c r="AA49" i="1"/>
  <c r="AE49" i="1"/>
  <c r="AB49" i="1" s="1"/>
  <c r="AJ49" i="1"/>
  <c r="AK49" i="1"/>
  <c r="AO49" i="1"/>
  <c r="AL49" i="1" s="1"/>
  <c r="AP49" i="1"/>
  <c r="AQ49" i="1"/>
  <c r="AR49" i="1"/>
  <c r="AS49" i="1"/>
  <c r="F50" i="1"/>
  <c r="G50" i="1"/>
  <c r="K50" i="1"/>
  <c r="I50" i="1" s="1"/>
  <c r="P50" i="1"/>
  <c r="Q50" i="1"/>
  <c r="R50" i="1"/>
  <c r="Z50" i="1"/>
  <c r="AA50" i="1"/>
  <c r="AE50" i="1"/>
  <c r="AB50" i="1" s="1"/>
  <c r="AJ50" i="1"/>
  <c r="AK50" i="1"/>
  <c r="AO50" i="1"/>
  <c r="AM50" i="1" s="1"/>
  <c r="AP50" i="1"/>
  <c r="AQ50" i="1"/>
  <c r="AR50" i="1"/>
  <c r="AS50" i="1"/>
  <c r="F51" i="1"/>
  <c r="G51" i="1"/>
  <c r="K51" i="1"/>
  <c r="H51" i="1" s="1"/>
  <c r="P51" i="1"/>
  <c r="Q51" i="1"/>
  <c r="S51" i="1"/>
  <c r="Z51" i="1"/>
  <c r="AA51" i="1"/>
  <c r="AE51" i="1"/>
  <c r="AB51" i="1" s="1"/>
  <c r="AJ51" i="1"/>
  <c r="AK51" i="1"/>
  <c r="AO51" i="1"/>
  <c r="AM51" i="1" s="1"/>
  <c r="AP51" i="1"/>
  <c r="AQ51" i="1"/>
  <c r="AR51" i="1"/>
  <c r="AS51" i="1"/>
  <c r="F52" i="1"/>
  <c r="G52" i="1"/>
  <c r="K52" i="1"/>
  <c r="H52" i="1" s="1"/>
  <c r="P52" i="1"/>
  <c r="Q52" i="1"/>
  <c r="S52" i="1"/>
  <c r="Z52" i="1"/>
  <c r="AA52" i="1"/>
  <c r="AE52" i="1"/>
  <c r="AC52" i="1" s="1"/>
  <c r="AJ52" i="1"/>
  <c r="AK52" i="1"/>
  <c r="AO52" i="1"/>
  <c r="AL52" i="1" s="1"/>
  <c r="AP52" i="1"/>
  <c r="AQ52" i="1"/>
  <c r="AR52" i="1"/>
  <c r="AS52" i="1"/>
  <c r="F53" i="1"/>
  <c r="G53" i="1"/>
  <c r="K53" i="1"/>
  <c r="H53" i="1" s="1"/>
  <c r="P53" i="1"/>
  <c r="Q53" i="1"/>
  <c r="S53" i="1"/>
  <c r="Z53" i="1"/>
  <c r="AA53" i="1"/>
  <c r="AE53" i="1"/>
  <c r="AC53" i="1" s="1"/>
  <c r="AJ53" i="1"/>
  <c r="AK53" i="1"/>
  <c r="AO53" i="1"/>
  <c r="AL53" i="1" s="1"/>
  <c r="AP53" i="1"/>
  <c r="AQ53" i="1"/>
  <c r="AR53" i="1"/>
  <c r="AS53" i="1"/>
  <c r="F54" i="1"/>
  <c r="G54" i="1"/>
  <c r="K54" i="1"/>
  <c r="H54" i="1" s="1"/>
  <c r="P54" i="1"/>
  <c r="Q54" i="1"/>
  <c r="S54" i="1"/>
  <c r="Z54" i="1"/>
  <c r="AA54" i="1"/>
  <c r="AE54" i="1"/>
  <c r="AB54" i="1" s="1"/>
  <c r="AJ54" i="1"/>
  <c r="AK54" i="1"/>
  <c r="AO54" i="1"/>
  <c r="AL54" i="1" s="1"/>
  <c r="AP54" i="1"/>
  <c r="AQ54" i="1"/>
  <c r="AR54" i="1"/>
  <c r="AS54" i="1"/>
  <c r="F31" i="1"/>
  <c r="G31" i="1"/>
  <c r="K31" i="1"/>
  <c r="I31" i="1" s="1"/>
  <c r="P31" i="1"/>
  <c r="Q31" i="1"/>
  <c r="R31" i="1"/>
  <c r="Z31" i="1"/>
  <c r="AA31" i="1"/>
  <c r="AE31" i="1"/>
  <c r="AB31" i="1" s="1"/>
  <c r="AJ31" i="1"/>
  <c r="AK31" i="1"/>
  <c r="AO31" i="1"/>
  <c r="AL31" i="1" s="1"/>
  <c r="AP31" i="1"/>
  <c r="AQ31" i="1"/>
  <c r="AR31" i="1"/>
  <c r="AS31" i="1"/>
  <c r="I54" i="1" l="1"/>
  <c r="AT47" i="1"/>
  <c r="AM8" i="1"/>
  <c r="AB47" i="1"/>
  <c r="AM11" i="1"/>
  <c r="H45" i="1"/>
  <c r="AM23" i="1"/>
  <c r="AB36" i="1"/>
  <c r="AL35" i="1"/>
  <c r="H42" i="1"/>
  <c r="AM27" i="1"/>
  <c r="AM31" i="1"/>
  <c r="I53" i="1"/>
  <c r="AU30" i="1"/>
  <c r="H31" i="1"/>
  <c r="AT54" i="1"/>
  <c r="AL19" i="1"/>
  <c r="AU15" i="1"/>
  <c r="AY46" i="1"/>
  <c r="AV46" i="1" s="1"/>
  <c r="AT13" i="1"/>
  <c r="AU10" i="1"/>
  <c r="AL51" i="1"/>
  <c r="AM48" i="1"/>
  <c r="AM14" i="1"/>
  <c r="AL12" i="1"/>
  <c r="AL43" i="1"/>
  <c r="AT23" i="1"/>
  <c r="AL50" i="1"/>
  <c r="AT46" i="1"/>
  <c r="AT45" i="1"/>
  <c r="AM45" i="1"/>
  <c r="AM42" i="1"/>
  <c r="AL28" i="1"/>
  <c r="AM22" i="1"/>
  <c r="AY14" i="1"/>
  <c r="AV14" i="1" s="1"/>
  <c r="AT41" i="1"/>
  <c r="AL36" i="1"/>
  <c r="AT33" i="1"/>
  <c r="AL24" i="1"/>
  <c r="AT17" i="1"/>
  <c r="AL16" i="1"/>
  <c r="AM10" i="1"/>
  <c r="AU31" i="1"/>
  <c r="AU36" i="1"/>
  <c r="AB45" i="1"/>
  <c r="AC33" i="1"/>
  <c r="AC12" i="1"/>
  <c r="AC49" i="1"/>
  <c r="AC43" i="1"/>
  <c r="AC39" i="1"/>
  <c r="AC28" i="1"/>
  <c r="AC24" i="1"/>
  <c r="AC16" i="1"/>
  <c r="AC51" i="1"/>
  <c r="AB44" i="1"/>
  <c r="AB37" i="1"/>
  <c r="AC19" i="1"/>
  <c r="AT11" i="1"/>
  <c r="AB53" i="1"/>
  <c r="AB48" i="1"/>
  <c r="AB25" i="1"/>
  <c r="AB17" i="1"/>
  <c r="AU12" i="1"/>
  <c r="AU41" i="1"/>
  <c r="R33" i="1"/>
  <c r="AU17" i="1"/>
  <c r="R8" i="1"/>
  <c r="AT31" i="1"/>
  <c r="AT24" i="1"/>
  <c r="AT16" i="1"/>
  <c r="AT48" i="1"/>
  <c r="AY28" i="1"/>
  <c r="AW28" i="1" s="1"/>
  <c r="AT21" i="1"/>
  <c r="AT20" i="1"/>
  <c r="R13" i="1"/>
  <c r="AY9" i="1"/>
  <c r="AV9" i="1" s="1"/>
  <c r="AT30" i="1"/>
  <c r="AU52" i="1"/>
  <c r="R52" i="1"/>
  <c r="R38" i="1"/>
  <c r="AU33" i="1"/>
  <c r="AU25" i="1"/>
  <c r="AU20" i="1"/>
  <c r="AU19" i="1"/>
  <c r="AU28" i="1"/>
  <c r="R10" i="1"/>
  <c r="R53" i="1"/>
  <c r="S24" i="1"/>
  <c r="R7" i="1"/>
  <c r="AT49" i="1"/>
  <c r="R41" i="1"/>
  <c r="AY40" i="1"/>
  <c r="AW40" i="1" s="1"/>
  <c r="AT37" i="1"/>
  <c r="R37" i="1"/>
  <c r="AT29" i="1"/>
  <c r="AT28" i="1"/>
  <c r="AT14" i="1"/>
  <c r="AT9" i="1"/>
  <c r="S48" i="1"/>
  <c r="S45" i="1"/>
  <c r="S34" i="1"/>
  <c r="S25" i="1"/>
  <c r="R9" i="1"/>
  <c r="AY52" i="1"/>
  <c r="AW52" i="1" s="1"/>
  <c r="R49" i="1"/>
  <c r="AY48" i="1"/>
  <c r="AW48" i="1" s="1"/>
  <c r="AT44" i="1"/>
  <c r="AT40" i="1"/>
  <c r="R39" i="1"/>
  <c r="AY38" i="1"/>
  <c r="AW38" i="1" s="1"/>
  <c r="AT36" i="1"/>
  <c r="AT25" i="1"/>
  <c r="S17" i="1"/>
  <c r="AY16" i="1"/>
  <c r="AV16" i="1" s="1"/>
  <c r="R14" i="1"/>
  <c r="AY13" i="1"/>
  <c r="AW13" i="1" s="1"/>
  <c r="AY10" i="1"/>
  <c r="AW10" i="1" s="1"/>
  <c r="AU53" i="1"/>
  <c r="AU50" i="1"/>
  <c r="AU24" i="1"/>
  <c r="AU23" i="1"/>
  <c r="AU43" i="1"/>
  <c r="AU27" i="1"/>
  <c r="AY54" i="1"/>
  <c r="AW54" i="1" s="1"/>
  <c r="AY50" i="1"/>
  <c r="AV50" i="1" s="1"/>
  <c r="I46" i="1"/>
  <c r="H23" i="1"/>
  <c r="I10" i="1"/>
  <c r="AY7" i="1"/>
  <c r="AW7" i="1" s="1"/>
  <c r="I7" i="1"/>
  <c r="AU40" i="1"/>
  <c r="AY37" i="1"/>
  <c r="AW37" i="1" s="1"/>
  <c r="AU14" i="1"/>
  <c r="H14" i="1"/>
  <c r="AU7" i="1"/>
  <c r="H49" i="1"/>
  <c r="AU47" i="1"/>
  <c r="I47" i="1"/>
  <c r="AU46" i="1"/>
  <c r="AU38" i="1"/>
  <c r="H38" i="1"/>
  <c r="AY36" i="1"/>
  <c r="AW36" i="1" s="1"/>
  <c r="H35" i="1"/>
  <c r="AY25" i="1"/>
  <c r="AW25" i="1" s="1"/>
  <c r="H22" i="1"/>
  <c r="AY20" i="1"/>
  <c r="AV20" i="1" s="1"/>
  <c r="AU16" i="1"/>
  <c r="H8" i="1"/>
  <c r="H39" i="1"/>
  <c r="AT22" i="1"/>
  <c r="AT8" i="1"/>
  <c r="AY44" i="1"/>
  <c r="AW44" i="1" s="1"/>
  <c r="AT43" i="1"/>
  <c r="AY39" i="1"/>
  <c r="AV39" i="1" s="1"/>
  <c r="I30" i="1"/>
  <c r="AT27" i="1"/>
  <c r="AY22" i="1"/>
  <c r="AW22" i="1" s="1"/>
  <c r="I13" i="1"/>
  <c r="H11" i="1"/>
  <c r="AT10" i="1"/>
  <c r="AY8" i="1"/>
  <c r="AV8" i="1" s="1"/>
  <c r="AY49" i="1"/>
  <c r="AV49" i="1" s="1"/>
  <c r="H27" i="1"/>
  <c r="I9" i="1"/>
  <c r="AW8" i="1"/>
  <c r="H44" i="1"/>
  <c r="I44" i="1"/>
  <c r="AU54" i="1"/>
  <c r="R54" i="1"/>
  <c r="AT52" i="1"/>
  <c r="R51" i="1"/>
  <c r="R47" i="1"/>
  <c r="AT42" i="1"/>
  <c r="AU34" i="1"/>
  <c r="AL34" i="1"/>
  <c r="AM34" i="1"/>
  <c r="I32" i="1"/>
  <c r="H32" i="1"/>
  <c r="AM30" i="1"/>
  <c r="AL30" i="1"/>
  <c r="S26" i="1"/>
  <c r="R26" i="1"/>
  <c r="AM20" i="1"/>
  <c r="AL20" i="1"/>
  <c r="I18" i="1"/>
  <c r="H18" i="1"/>
  <c r="AT50" i="1"/>
  <c r="S50" i="1"/>
  <c r="H50" i="1"/>
  <c r="AU49" i="1"/>
  <c r="AU48" i="1"/>
  <c r="AY47" i="1"/>
  <c r="AW47" i="1" s="1"/>
  <c r="AT38" i="1"/>
  <c r="AT35" i="1"/>
  <c r="S32" i="1"/>
  <c r="R32" i="1"/>
  <c r="S21" i="1"/>
  <c r="R21" i="1"/>
  <c r="S18" i="1"/>
  <c r="R18" i="1"/>
  <c r="AM15" i="1"/>
  <c r="AL15" i="1"/>
  <c r="R12" i="1"/>
  <c r="S12" i="1"/>
  <c r="R36" i="1"/>
  <c r="S36" i="1"/>
  <c r="S29" i="1"/>
  <c r="R29" i="1"/>
  <c r="H25" i="1"/>
  <c r="I25" i="1"/>
  <c r="AY21" i="1"/>
  <c r="AW21" i="1" s="1"/>
  <c r="AC21" i="1"/>
  <c r="AB21" i="1"/>
  <c r="I15" i="1"/>
  <c r="H15" i="1"/>
  <c r="AC31" i="1"/>
  <c r="AY45" i="1"/>
  <c r="AV45" i="1" s="1"/>
  <c r="I41" i="1"/>
  <c r="AM40" i="1"/>
  <c r="AL40" i="1"/>
  <c r="AB40" i="1"/>
  <c r="AL39" i="1"/>
  <c r="AY34" i="1"/>
  <c r="AV34" i="1" s="1"/>
  <c r="H34" i="1"/>
  <c r="AY33" i="1"/>
  <c r="AW33" i="1" s="1"/>
  <c r="AL32" i="1"/>
  <c r="AC30" i="1"/>
  <c r="AB30" i="1"/>
  <c r="AC29" i="1"/>
  <c r="AB29" i="1"/>
  <c r="AB27" i="1"/>
  <c r="AC27" i="1"/>
  <c r="I26" i="1"/>
  <c r="H26" i="1"/>
  <c r="AC20" i="1"/>
  <c r="AB20" i="1"/>
  <c r="H17" i="1"/>
  <c r="I17" i="1"/>
  <c r="R16" i="1"/>
  <c r="S16" i="1"/>
  <c r="AB11" i="1"/>
  <c r="AC11" i="1"/>
  <c r="S30" i="1"/>
  <c r="AT26" i="1"/>
  <c r="AM26" i="1"/>
  <c r="AU22" i="1"/>
  <c r="R22" i="1"/>
  <c r="I21" i="1"/>
  <c r="S20" i="1"/>
  <c r="AT19" i="1"/>
  <c r="H19" i="1"/>
  <c r="AT18" i="1"/>
  <c r="AM18" i="1"/>
  <c r="AC15" i="1"/>
  <c r="AU13" i="1"/>
  <c r="AB13" i="1"/>
  <c r="AU9" i="1"/>
  <c r="AB9" i="1"/>
  <c r="AU8" i="1"/>
  <c r="AY26" i="1"/>
  <c r="AY18" i="1"/>
  <c r="AW18" i="1" s="1"/>
  <c r="AU45" i="1"/>
  <c r="AU44" i="1"/>
  <c r="AY42" i="1"/>
  <c r="AT39" i="1"/>
  <c r="AU37" i="1"/>
  <c r="AT34" i="1"/>
  <c r="AT32" i="1"/>
  <c r="AU29" i="1"/>
  <c r="AU26" i="1"/>
  <c r="AU21" i="1"/>
  <c r="AU18" i="1"/>
  <c r="AY17" i="1"/>
  <c r="AW17" i="1" s="1"/>
  <c r="AT15" i="1"/>
  <c r="AT7" i="1"/>
  <c r="H28" i="1"/>
  <c r="I28" i="1"/>
  <c r="AY12" i="1"/>
  <c r="AV12" i="1" s="1"/>
  <c r="AB52" i="1"/>
  <c r="I48" i="1"/>
  <c r="AM46" i="1"/>
  <c r="AL44" i="1"/>
  <c r="S43" i="1"/>
  <c r="H43" i="1"/>
  <c r="AC42" i="1"/>
  <c r="R42" i="1"/>
  <c r="AY41" i="1"/>
  <c r="AW41" i="1" s="1"/>
  <c r="S40" i="1"/>
  <c r="AU39" i="1"/>
  <c r="AM38" i="1"/>
  <c r="AY35" i="1"/>
  <c r="AV35" i="1" s="1"/>
  <c r="AC35" i="1"/>
  <c r="AY32" i="1"/>
  <c r="AU32" i="1"/>
  <c r="AY29" i="1"/>
  <c r="AW29" i="1" s="1"/>
  <c r="R28" i="1"/>
  <c r="S28" i="1"/>
  <c r="R23" i="1"/>
  <c r="S23" i="1"/>
  <c r="AL21" i="1"/>
  <c r="AM21" i="1"/>
  <c r="H20" i="1"/>
  <c r="I20" i="1"/>
  <c r="AL17" i="1"/>
  <c r="AM17" i="1"/>
  <c r="H16" i="1"/>
  <c r="I16" i="1"/>
  <c r="AB10" i="1"/>
  <c r="AC10" i="1"/>
  <c r="AY53" i="1"/>
  <c r="AW53" i="1" s="1"/>
  <c r="AT53" i="1"/>
  <c r="AU51" i="1"/>
  <c r="AB14" i="1"/>
  <c r="AC14" i="1"/>
  <c r="AY31" i="1"/>
  <c r="AV31" i="1" s="1"/>
  <c r="S31" i="1"/>
  <c r="AM54" i="1"/>
  <c r="AM52" i="1"/>
  <c r="AT51" i="1"/>
  <c r="I51" i="1"/>
  <c r="AC54" i="1"/>
  <c r="AM53" i="1"/>
  <c r="I52" i="1"/>
  <c r="AY51" i="1"/>
  <c r="AW51" i="1" s="1"/>
  <c r="AC50" i="1"/>
  <c r="AM49" i="1"/>
  <c r="AL47" i="1"/>
  <c r="AC46" i="1"/>
  <c r="R46" i="1"/>
  <c r="S44" i="1"/>
  <c r="AY43" i="1"/>
  <c r="AW43" i="1" s="1"/>
  <c r="AU42" i="1"/>
  <c r="AM41" i="1"/>
  <c r="AB41" i="1"/>
  <c r="I40" i="1"/>
  <c r="I37" i="1"/>
  <c r="H36" i="1"/>
  <c r="I36" i="1"/>
  <c r="AU35" i="1"/>
  <c r="H33" i="1"/>
  <c r="AL29" i="1"/>
  <c r="AM29" i="1"/>
  <c r="H29" i="1"/>
  <c r="I29" i="1"/>
  <c r="AB23" i="1"/>
  <c r="AC23" i="1"/>
  <c r="R11" i="1"/>
  <c r="S11" i="1"/>
  <c r="AB38" i="1"/>
  <c r="AC38" i="1"/>
  <c r="AL37" i="1"/>
  <c r="AM37" i="1"/>
  <c r="R35" i="1"/>
  <c r="S35" i="1"/>
  <c r="AL33" i="1"/>
  <c r="AM33" i="1"/>
  <c r="AB32" i="1"/>
  <c r="AC32" i="1"/>
  <c r="AY30" i="1"/>
  <c r="AV30" i="1" s="1"/>
  <c r="AT12" i="1"/>
  <c r="AB34" i="1"/>
  <c r="AC34" i="1"/>
  <c r="AY27" i="1"/>
  <c r="AV27" i="1" s="1"/>
  <c r="AB26" i="1"/>
  <c r="AC26" i="1"/>
  <c r="AY24" i="1"/>
  <c r="AW24" i="1" s="1"/>
  <c r="AY11" i="1"/>
  <c r="AV11" i="1" s="1"/>
  <c r="AU11" i="1"/>
  <c r="AY23" i="1"/>
  <c r="AV23" i="1" s="1"/>
  <c r="AB22" i="1"/>
  <c r="AC22" i="1"/>
  <c r="R19" i="1"/>
  <c r="S19" i="1"/>
  <c r="AB18" i="1"/>
  <c r="AC18" i="1"/>
  <c r="R15" i="1"/>
  <c r="S15" i="1"/>
  <c r="R27" i="1"/>
  <c r="S27" i="1"/>
  <c r="AL25" i="1"/>
  <c r="AM25" i="1"/>
  <c r="H24" i="1"/>
  <c r="I24" i="1"/>
  <c r="AY19" i="1"/>
  <c r="AV19" i="1" s="1"/>
  <c r="AY15" i="1"/>
  <c r="AV15" i="1" s="1"/>
  <c r="AL13" i="1"/>
  <c r="AM13" i="1"/>
  <c r="H12" i="1"/>
  <c r="I12" i="1"/>
  <c r="AL9" i="1"/>
  <c r="AM9" i="1"/>
  <c r="AC8" i="1"/>
  <c r="AM7" i="1"/>
  <c r="AC7" i="1"/>
  <c r="AW14" i="1" l="1"/>
  <c r="AV7" i="1"/>
  <c r="AW46" i="1"/>
  <c r="AV52" i="1"/>
  <c r="AV28" i="1"/>
  <c r="AV44" i="1"/>
  <c r="AW50" i="1"/>
  <c r="AW39" i="1"/>
  <c r="AW49" i="1"/>
  <c r="AV13" i="1"/>
  <c r="AW9" i="1"/>
  <c r="AV37" i="1"/>
  <c r="AV10" i="1"/>
  <c r="AW45" i="1"/>
  <c r="AV25" i="1"/>
  <c r="AV36" i="1"/>
  <c r="AW20" i="1"/>
  <c r="AV40" i="1"/>
  <c r="AV22" i="1"/>
  <c r="AV38" i="1"/>
  <c r="AW16" i="1"/>
  <c r="AV47" i="1"/>
  <c r="AV54" i="1"/>
  <c r="AV48" i="1"/>
  <c r="AV33" i="1"/>
  <c r="AV21" i="1"/>
  <c r="AW35" i="1"/>
  <c r="AV53" i="1"/>
  <c r="AW42" i="1"/>
  <c r="AV42" i="1"/>
  <c r="AW12" i="1"/>
  <c r="AV17" i="1"/>
  <c r="AW15" i="1"/>
  <c r="AW23" i="1"/>
  <c r="AV18" i="1"/>
  <c r="AW26" i="1"/>
  <c r="AV26" i="1"/>
  <c r="AW34" i="1"/>
  <c r="AV32" i="1"/>
  <c r="AW32" i="1"/>
  <c r="AV24" i="1"/>
  <c r="AW27" i="1"/>
  <c r="AV43" i="1"/>
  <c r="AW19" i="1"/>
  <c r="AW11" i="1"/>
  <c r="AW30" i="1"/>
  <c r="AV29" i="1"/>
  <c r="AV51" i="1"/>
  <c r="AW31" i="1"/>
  <c r="AV41" i="1"/>
  <c r="AF56" i="1"/>
  <c r="AG56" i="1"/>
  <c r="AH56" i="1"/>
  <c r="AI56" i="1"/>
  <c r="AK56" i="1" l="1"/>
  <c r="AJ56" i="1"/>
  <c r="N56" i="1"/>
  <c r="O56" i="1"/>
  <c r="D56" i="1"/>
  <c r="E56" i="1"/>
  <c r="B56" i="1"/>
  <c r="C56" i="1"/>
  <c r="L56" i="1"/>
  <c r="M56" i="1"/>
  <c r="V56" i="1"/>
  <c r="W56" i="1"/>
  <c r="X56" i="1"/>
  <c r="Y56" i="1"/>
  <c r="AP56" i="1" l="1"/>
  <c r="AS56" i="1"/>
  <c r="AR56" i="1"/>
  <c r="AQ56" i="1"/>
  <c r="AO56" i="1"/>
  <c r="G56" i="1"/>
  <c r="F56" i="1"/>
  <c r="Z56" i="1"/>
  <c r="P56" i="1"/>
  <c r="Q56" i="1"/>
  <c r="AA56" i="1"/>
  <c r="K56" i="1"/>
  <c r="AE56" i="1"/>
  <c r="AT56" i="1" l="1"/>
  <c r="AU56" i="1"/>
  <c r="AY56" i="1"/>
  <c r="AM56" i="1"/>
  <c r="AL56" i="1"/>
  <c r="I56" i="1"/>
  <c r="H56" i="1"/>
  <c r="AC56" i="1"/>
  <c r="AB56" i="1"/>
  <c r="R56" i="1"/>
  <c r="S56" i="1"/>
  <c r="AW56" i="1" l="1"/>
  <c r="AV56" i="1"/>
</calcChain>
</file>

<file path=xl/sharedStrings.xml><?xml version="1.0" encoding="utf-8"?>
<sst xmlns="http://schemas.openxmlformats.org/spreadsheetml/2006/main" count="202" uniqueCount="63">
  <si>
    <t>AUGUSTANA COLLEGE</t>
  </si>
  <si>
    <t>AURORA UNIVERSITY</t>
  </si>
  <si>
    <t>BRADLEY UNIVERSITY</t>
  </si>
  <si>
    <t>CHICAGO STATE UNIVERSITY</t>
  </si>
  <si>
    <t>COLLEGE OF SAINT FRANCIS</t>
  </si>
  <si>
    <t>DEPAUL UNIVERSITY</t>
  </si>
  <si>
    <t>DEVRY INSTITUTE OF TECHNOLOGY</t>
  </si>
  <si>
    <t>DOMINICAN UNIVERSITY</t>
  </si>
  <si>
    <t>EASTERN ILLINOIS UNIVERSITY</t>
  </si>
  <si>
    <t>ELMHURST COLLEGE</t>
  </si>
  <si>
    <t>GOVERNORS STATE UNIVERSITY</t>
  </si>
  <si>
    <t>GREENVILLE COLLEGE</t>
  </si>
  <si>
    <t>ILLINOIS BENEDICTINE COLLEGE</t>
  </si>
  <si>
    <t>ILLINOIS COLLEGE</t>
  </si>
  <si>
    <t>ILLINOIS STATE UNIVERSITY</t>
  </si>
  <si>
    <t>ILLINOIS WESLEYAN UNIVERSITY</t>
  </si>
  <si>
    <t>JUDSON COLLEGE</t>
  </si>
  <si>
    <t>LAKE FOREST COLLEGE</t>
  </si>
  <si>
    <t>LEWIS UNIVERSITY</t>
  </si>
  <si>
    <t>LOYOLA UNIVERSITY OF CHICAGO</t>
  </si>
  <si>
    <t>MCKENDREE COLLEGE</t>
  </si>
  <si>
    <t>MILLIKIN UNIVERSITY</t>
  </si>
  <si>
    <t>MONMOUTH COLLEGE</t>
  </si>
  <si>
    <t>NORTH CENTRAL COLLEGE</t>
  </si>
  <si>
    <t>NORTH PARK UNIVERSITY</t>
  </si>
  <si>
    <t>NORTHEASTERN ILLINOIS UNIVERSITY</t>
  </si>
  <si>
    <t>NORTHERN ILLINOIS UNIVERSITY</t>
  </si>
  <si>
    <t>NORTHWESTERN UNIVERSITY</t>
  </si>
  <si>
    <t>OLIVET NAZARENE UNIVERSITY</t>
  </si>
  <si>
    <t>QUINCY COLLEGE</t>
  </si>
  <si>
    <t>ROBERT MORRIS COLLEGE</t>
  </si>
  <si>
    <t>ROCKFORD COLLEGE</t>
  </si>
  <si>
    <t>ROOSEVELT UNIVERSITY</t>
  </si>
  <si>
    <t>SANGAMON STATE UNIVERSITY</t>
  </si>
  <si>
    <t>SIU-CARBONDALE</t>
  </si>
  <si>
    <t>SIU-EDWARDSVILLE</t>
  </si>
  <si>
    <t>TRINITY CHRISTIAN COLLEGE</t>
  </si>
  <si>
    <t>TRINITY INTERNATIONAL UNIVERSITY</t>
  </si>
  <si>
    <t>U OF I - CHICAGO</t>
  </si>
  <si>
    <t>UNIVERSITY OF CHICAGO</t>
  </si>
  <si>
    <t>UNIVERSITY OF ILLINOIS SPRINGFIELD</t>
  </si>
  <si>
    <t>UNIVERSITY OF ILLINOIS URBANA CAMPUS</t>
  </si>
  <si>
    <t>WESTERN ILLINOIS UNIVERSITY</t>
  </si>
  <si>
    <t>AUD</t>
  </si>
  <si>
    <t>F</t>
  </si>
  <si>
    <t>P</t>
  </si>
  <si>
    <t>BEC</t>
  </si>
  <si>
    <t>FAR</t>
  </si>
  <si>
    <t>REG</t>
  </si>
  <si>
    <t>AVG</t>
  </si>
  <si>
    <t>Sum</t>
  </si>
  <si>
    <t>Count</t>
  </si>
  <si>
    <t>Total</t>
  </si>
  <si>
    <t>% of Total</t>
  </si>
  <si>
    <t>ALL SECTIONS</t>
  </si>
  <si>
    <t>CONCORDIA UNIVERSITY</t>
  </si>
  <si>
    <t>SAINT XAVIER UNIVERSITY</t>
  </si>
  <si>
    <t>KELLER GRADUATE SCHOOL OF MANAGEMENT/DEVRY UNIV</t>
  </si>
  <si>
    <t>ILLINOIS INSTITUTE OF TECHNOLOGY</t>
  </si>
  <si>
    <t>MACMURRAY COLLEGE</t>
  </si>
  <si>
    <t>Exam Sections Taken in 2022</t>
  </si>
  <si>
    <t>*AVG*</t>
  </si>
  <si>
    <r>
      <rPr>
        <b/>
        <sz val="10"/>
        <rFont val="Arial"/>
        <family val="2"/>
      </rPr>
      <t>* AVG *</t>
    </r>
    <r>
      <rPr>
        <sz val="10"/>
        <rFont val="Arial"/>
      </rPr>
      <t xml:space="preserve"> = Average score for both failed and passed sections combined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</si>
</sst>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0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gray0625">
        <fgColor indexed="8"/>
        <bgColor indexed="29"/>
      </patternFill>
    </fill>
    <fill>
      <patternFill patternType="gray0625">
        <bgColor indexed="42"/>
      </patternFill>
    </fill>
    <fill>
      <patternFill patternType="gray0625">
        <fgColor indexed="8"/>
        <bgColor indexed="42"/>
      </patternFill>
    </fill>
    <fill>
      <patternFill patternType="gray0625">
        <fgColor indexed="8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8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22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1" fontId="0" fillId="0" borderId="0" xfId="0" applyNumberFormat="1"/>
    <xf numFmtId="0" fontId="3" fillId="2" borderId="1" xfId="1" applyFont="1" applyFill="1" applyBorder="1" applyAlignment="1">
      <alignment horizontal="center" wrapText="1"/>
    </xf>
    <xf numFmtId="0" fontId="1" fillId="2" borderId="1" xfId="1" applyFill="1" applyBorder="1" applyAlignment="1">
      <alignment horizontal="right" wrapText="1"/>
    </xf>
    <xf numFmtId="0" fontId="3" fillId="3" borderId="1" xfId="1" applyFont="1" applyFill="1" applyBorder="1" applyAlignment="1">
      <alignment horizontal="center" wrapText="1"/>
    </xf>
    <xf numFmtId="0" fontId="1" fillId="3" borderId="1" xfId="1" applyFill="1" applyBorder="1" applyAlignment="1">
      <alignment horizontal="right" wrapText="1"/>
    </xf>
    <xf numFmtId="0" fontId="3" fillId="2" borderId="1" xfId="2" applyFont="1" applyFill="1" applyBorder="1" applyAlignment="1">
      <alignment horizontal="center" wrapText="1"/>
    </xf>
    <xf numFmtId="2" fontId="1" fillId="2" borderId="1" xfId="2" applyNumberFormat="1" applyFill="1" applyBorder="1" applyAlignment="1">
      <alignment horizontal="right" wrapText="1"/>
    </xf>
    <xf numFmtId="0" fontId="3" fillId="3" borderId="1" xfId="2" applyFont="1" applyFill="1" applyBorder="1" applyAlignment="1">
      <alignment horizontal="center" wrapText="1"/>
    </xf>
    <xf numFmtId="2" fontId="1" fillId="3" borderId="1" xfId="2" applyNumberFormat="1" applyFill="1" applyBorder="1" applyAlignment="1">
      <alignment horizontal="right" wrapText="1"/>
    </xf>
    <xf numFmtId="10" fontId="1" fillId="2" borderId="1" xfId="2" applyNumberFormat="1" applyFill="1" applyBorder="1" applyAlignment="1">
      <alignment horizontal="right" wrapText="1"/>
    </xf>
    <xf numFmtId="10" fontId="1" fillId="3" borderId="1" xfId="2" applyNumberFormat="1" applyFill="1" applyBorder="1" applyAlignment="1">
      <alignment horizontal="right" wrapText="1"/>
    </xf>
    <xf numFmtId="2" fontId="3" fillId="2" borderId="1" xfId="2" applyNumberFormat="1" applyFont="1" applyFill="1" applyBorder="1" applyAlignment="1">
      <alignment horizontal="right" wrapText="1"/>
    </xf>
    <xf numFmtId="2" fontId="3" fillId="3" borderId="1" xfId="2" applyNumberFormat="1" applyFont="1" applyFill="1" applyBorder="1" applyAlignment="1">
      <alignment horizontal="right" wrapText="1"/>
    </xf>
    <xf numFmtId="10" fontId="3" fillId="2" borderId="1" xfId="2" applyNumberFormat="1" applyFont="1" applyFill="1" applyBorder="1" applyAlignment="1">
      <alignment horizontal="right" wrapText="1"/>
    </xf>
    <xf numFmtId="10" fontId="3" fillId="3" borderId="1" xfId="2" applyNumberFormat="1" applyFont="1" applyFill="1" applyBorder="1" applyAlignment="1">
      <alignment horizontal="right" wrapText="1"/>
    </xf>
    <xf numFmtId="0" fontId="1" fillId="4" borderId="0" xfId="1" applyFill="1"/>
    <xf numFmtId="0" fontId="1" fillId="5" borderId="0" xfId="1" applyFill="1"/>
    <xf numFmtId="41" fontId="4" fillId="4" borderId="0" xfId="0" applyNumberFormat="1" applyFont="1" applyFill="1"/>
    <xf numFmtId="41" fontId="4" fillId="5" borderId="0" xfId="0" applyNumberFormat="1" applyFont="1" applyFill="1"/>
    <xf numFmtId="41" fontId="4" fillId="6" borderId="0" xfId="0" applyNumberFormat="1" applyFont="1" applyFill="1"/>
    <xf numFmtId="1" fontId="3" fillId="7" borderId="2" xfId="2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right" wrapText="1"/>
    </xf>
    <xf numFmtId="1" fontId="1" fillId="7" borderId="5" xfId="2" applyNumberFormat="1" applyFill="1" applyBorder="1" applyAlignment="1">
      <alignment horizontal="right" wrapText="1"/>
    </xf>
    <xf numFmtId="0" fontId="1" fillId="5" borderId="6" xfId="1" applyFill="1" applyBorder="1"/>
    <xf numFmtId="41" fontId="4" fillId="5" borderId="6" xfId="0" applyNumberFormat="1" applyFont="1" applyFill="1" applyBorder="1"/>
    <xf numFmtId="41" fontId="4" fillId="6" borderId="7" xfId="0" applyNumberFormat="1" applyFont="1" applyFill="1" applyBorder="1"/>
    <xf numFmtId="0" fontId="3" fillId="2" borderId="8" xfId="1" applyFont="1" applyFill="1" applyBorder="1" applyAlignment="1">
      <alignment horizontal="center" wrapText="1"/>
    </xf>
    <xf numFmtId="0" fontId="1" fillId="2" borderId="8" xfId="1" applyFill="1" applyBorder="1" applyAlignment="1">
      <alignment horizontal="right" wrapText="1"/>
    </xf>
    <xf numFmtId="0" fontId="7" fillId="9" borderId="10" xfId="1" applyFont="1" applyFill="1" applyBorder="1" applyAlignment="1">
      <alignment horizontal="right"/>
    </xf>
    <xf numFmtId="0" fontId="0" fillId="10" borderId="10" xfId="0" applyFill="1" applyBorder="1"/>
    <xf numFmtId="0" fontId="5" fillId="10" borderId="10" xfId="1" applyFont="1" applyFill="1" applyBorder="1" applyAlignment="1">
      <alignment horizontal="right"/>
    </xf>
    <xf numFmtId="1" fontId="3" fillId="7" borderId="12" xfId="2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right" wrapText="1"/>
    </xf>
    <xf numFmtId="1" fontId="1" fillId="7" borderId="15" xfId="2" applyNumberFormat="1" applyFill="1" applyBorder="1" applyAlignment="1">
      <alignment horizontal="right" wrapText="1"/>
    </xf>
    <xf numFmtId="0" fontId="1" fillId="5" borderId="16" xfId="1" applyFill="1" applyBorder="1"/>
    <xf numFmtId="41" fontId="4" fillId="5" borderId="16" xfId="0" applyNumberFormat="1" applyFont="1" applyFill="1" applyBorder="1"/>
    <xf numFmtId="41" fontId="4" fillId="6" borderId="17" xfId="0" applyNumberFormat="1" applyFont="1" applyFill="1" applyBorder="1"/>
    <xf numFmtId="1" fontId="1" fillId="7" borderId="20" xfId="2" applyNumberFormat="1" applyFill="1" applyBorder="1" applyAlignment="1">
      <alignment horizontal="right" wrapText="1"/>
    </xf>
    <xf numFmtId="0" fontId="9" fillId="11" borderId="13" xfId="1" applyFont="1" applyFill="1" applyBorder="1" applyAlignment="1">
      <alignment horizontal="right" wrapText="1"/>
    </xf>
    <xf numFmtId="0" fontId="9" fillId="12" borderId="0" xfId="1" applyFont="1" applyFill="1"/>
    <xf numFmtId="0" fontId="9" fillId="11" borderId="1" xfId="1" applyFont="1" applyFill="1" applyBorder="1" applyAlignment="1">
      <alignment horizontal="right" wrapText="1"/>
    </xf>
    <xf numFmtId="2" fontId="9" fillId="11" borderId="1" xfId="2" applyNumberFormat="1" applyFont="1" applyFill="1" applyBorder="1" applyAlignment="1">
      <alignment horizontal="right" wrapText="1"/>
    </xf>
    <xf numFmtId="2" fontId="9" fillId="13" borderId="1" xfId="2" applyNumberFormat="1" applyFont="1" applyFill="1" applyBorder="1" applyAlignment="1">
      <alignment horizontal="right" wrapText="1"/>
    </xf>
    <xf numFmtId="10" fontId="9" fillId="11" borderId="1" xfId="2" applyNumberFormat="1" applyFont="1" applyFill="1" applyBorder="1" applyAlignment="1">
      <alignment horizontal="right" wrapText="1"/>
    </xf>
    <xf numFmtId="10" fontId="9" fillId="13" borderId="1" xfId="2" applyNumberFormat="1" applyFont="1" applyFill="1" applyBorder="1" applyAlignment="1">
      <alignment horizontal="right" wrapText="1"/>
    </xf>
    <xf numFmtId="1" fontId="9" fillId="14" borderId="14" xfId="2" applyNumberFormat="1" applyFont="1" applyFill="1" applyBorder="1" applyAlignment="1">
      <alignment horizontal="right" wrapText="1"/>
    </xf>
    <xf numFmtId="0" fontId="9" fillId="11" borderId="8" xfId="1" applyFont="1" applyFill="1" applyBorder="1" applyAlignment="1">
      <alignment horizontal="right" wrapText="1"/>
    </xf>
    <xf numFmtId="1" fontId="9" fillId="14" borderId="19" xfId="2" applyNumberFormat="1" applyFont="1" applyFill="1" applyBorder="1" applyAlignment="1">
      <alignment horizontal="right" wrapText="1"/>
    </xf>
    <xf numFmtId="0" fontId="9" fillId="11" borderId="3" xfId="1" applyFont="1" applyFill="1" applyBorder="1" applyAlignment="1">
      <alignment horizontal="right" wrapText="1"/>
    </xf>
    <xf numFmtId="1" fontId="9" fillId="14" borderId="4" xfId="2" applyNumberFormat="1" applyFont="1" applyFill="1" applyBorder="1" applyAlignment="1">
      <alignment horizontal="right" wrapText="1"/>
    </xf>
    <xf numFmtId="1" fontId="9" fillId="14" borderId="21" xfId="2" applyNumberFormat="1" applyFont="1" applyFill="1" applyBorder="1" applyAlignment="1">
      <alignment horizontal="right" wrapText="1"/>
    </xf>
    <xf numFmtId="1" fontId="9" fillId="14" borderId="22" xfId="2" applyNumberFormat="1" applyFont="1" applyFill="1" applyBorder="1" applyAlignment="1">
      <alignment horizontal="right" wrapText="1"/>
    </xf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1" fillId="2" borderId="16" xfId="1" applyFill="1" applyBorder="1" applyAlignment="1">
      <alignment horizontal="right" wrapText="1"/>
    </xf>
    <xf numFmtId="0" fontId="1" fillId="3" borderId="0" xfId="1" applyFill="1" applyAlignment="1">
      <alignment horizontal="right" wrapText="1"/>
    </xf>
    <xf numFmtId="0" fontId="1" fillId="2" borderId="0" xfId="1" applyFill="1" applyAlignment="1">
      <alignment horizontal="right" wrapText="1"/>
    </xf>
    <xf numFmtId="0" fontId="1" fillId="2" borderId="6" xfId="1" applyFill="1" applyBorder="1" applyAlignment="1">
      <alignment horizontal="right" wrapText="1"/>
    </xf>
    <xf numFmtId="0" fontId="6" fillId="8" borderId="9" xfId="1" applyFont="1" applyFill="1" applyBorder="1" applyAlignment="1">
      <alignment horizontal="left"/>
    </xf>
    <xf numFmtId="0" fontId="6" fillId="8" borderId="11" xfId="1" applyFont="1" applyFill="1" applyBorder="1" applyAlignment="1">
      <alignment horizontal="left"/>
    </xf>
    <xf numFmtId="0" fontId="3" fillId="16" borderId="18" xfId="2" applyFont="1" applyFill="1" applyBorder="1" applyAlignment="1">
      <alignment horizontal="center" wrapText="1"/>
    </xf>
    <xf numFmtId="10" fontId="9" fillId="13" borderId="19" xfId="2" applyNumberFormat="1" applyFont="1" applyFill="1" applyBorder="1" applyAlignment="1">
      <alignment horizontal="right" wrapText="1"/>
    </xf>
    <xf numFmtId="2" fontId="1" fillId="3" borderId="20" xfId="2" applyNumberFormat="1" applyFill="1" applyBorder="1" applyAlignment="1">
      <alignment horizontal="right" wrapText="1"/>
    </xf>
    <xf numFmtId="1" fontId="1" fillId="7" borderId="15" xfId="2" applyNumberFormat="1" applyFill="1" applyBorder="1" applyAlignment="1">
      <alignment horizontal="center" wrapText="1"/>
    </xf>
    <xf numFmtId="0" fontId="6" fillId="0" borderId="0" xfId="0" applyFont="1"/>
    <xf numFmtId="0" fontId="3" fillId="19" borderId="27" xfId="1" applyFont="1" applyFill="1" applyBorder="1" applyAlignment="1">
      <alignment horizontal="center" wrapText="1"/>
    </xf>
    <xf numFmtId="0" fontId="0" fillId="20" borderId="27" xfId="0" applyFill="1" applyBorder="1" applyAlignment="1">
      <alignment horizontal="center" wrapText="1"/>
    </xf>
    <xf numFmtId="0" fontId="0" fillId="20" borderId="27" xfId="0" applyFill="1" applyBorder="1"/>
    <xf numFmtId="0" fontId="3" fillId="17" borderId="28" xfId="1" applyFont="1" applyFill="1" applyBorder="1" applyAlignment="1">
      <alignment horizontal="center" wrapText="1"/>
    </xf>
    <xf numFmtId="0" fontId="0" fillId="18" borderId="27" xfId="0" applyFill="1" applyBorder="1" applyAlignment="1">
      <alignment horizontal="center" wrapText="1"/>
    </xf>
    <xf numFmtId="0" fontId="0" fillId="18" borderId="27" xfId="0" applyFill="1" applyBorder="1"/>
    <xf numFmtId="0" fontId="0" fillId="18" borderId="29" xfId="0" applyFill="1" applyBorder="1"/>
    <xf numFmtId="0" fontId="3" fillId="19" borderId="28" xfId="1" applyFont="1" applyFill="1" applyBorder="1" applyAlignment="1">
      <alignment horizontal="center" wrapText="1"/>
    </xf>
    <xf numFmtId="0" fontId="3" fillId="19" borderId="29" xfId="1" applyFont="1" applyFill="1" applyBorder="1" applyAlignment="1">
      <alignment horizontal="center" wrapText="1"/>
    </xf>
    <xf numFmtId="0" fontId="3" fillId="21" borderId="28" xfId="1" applyFont="1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22" borderId="27" xfId="0" applyFill="1" applyBorder="1"/>
    <xf numFmtId="0" fontId="0" fillId="22" borderId="29" xfId="0" applyFill="1" applyBorder="1"/>
    <xf numFmtId="0" fontId="3" fillId="16" borderId="30" xfId="1" applyFont="1" applyFill="1" applyBorder="1" applyAlignment="1">
      <alignment horizontal="center" wrapText="1"/>
    </xf>
    <xf numFmtId="0" fontId="3" fillId="16" borderId="23" xfId="1" applyFont="1" applyFill="1" applyBorder="1" applyAlignment="1">
      <alignment horizontal="center" wrapText="1"/>
    </xf>
    <xf numFmtId="0" fontId="3" fillId="16" borderId="20" xfId="2" applyFont="1" applyFill="1" applyBorder="1" applyAlignment="1">
      <alignment horizontal="center" wrapText="1"/>
    </xf>
    <xf numFmtId="0" fontId="3" fillId="16" borderId="8" xfId="2" applyFont="1" applyFill="1" applyBorder="1" applyAlignment="1">
      <alignment horizontal="center" wrapText="1"/>
    </xf>
    <xf numFmtId="0" fontId="4" fillId="15" borderId="23" xfId="0" applyFont="1" applyFill="1" applyBorder="1" applyAlignment="1">
      <alignment horizontal="center" wrapText="1"/>
    </xf>
    <xf numFmtId="0" fontId="4" fillId="15" borderId="8" xfId="0" applyFont="1" applyFill="1" applyBorder="1" applyAlignment="1">
      <alignment horizontal="center" wrapText="1"/>
    </xf>
    <xf numFmtId="0" fontId="3" fillId="16" borderId="23" xfId="2" applyFont="1" applyFill="1" applyBorder="1" applyAlignment="1">
      <alignment horizontal="center" wrapText="1"/>
    </xf>
    <xf numFmtId="0" fontId="0" fillId="15" borderId="23" xfId="0" applyFill="1" applyBorder="1" applyAlignment="1">
      <alignment horizontal="center" wrapText="1"/>
    </xf>
    <xf numFmtId="0" fontId="0" fillId="23" borderId="10" xfId="0" applyFill="1" applyBorder="1"/>
    <xf numFmtId="0" fontId="0" fillId="23" borderId="31" xfId="0" applyFill="1" applyBorder="1"/>
    <xf numFmtId="0" fontId="3" fillId="16" borderId="32" xfId="1" applyFont="1" applyFill="1" applyBorder="1" applyAlignment="1">
      <alignment horizontal="center" wrapText="1"/>
    </xf>
    <xf numFmtId="0" fontId="3" fillId="17" borderId="24" xfId="1" applyFont="1" applyFill="1" applyBorder="1" applyAlignment="1">
      <alignment horizontal="center" wrapText="1"/>
    </xf>
    <xf numFmtId="0" fontId="0" fillId="18" borderId="25" xfId="0" applyFill="1" applyBorder="1" applyAlignment="1">
      <alignment horizontal="center" wrapText="1"/>
    </xf>
    <xf numFmtId="0" fontId="0" fillId="18" borderId="25" xfId="0" applyFill="1" applyBorder="1"/>
    <xf numFmtId="0" fontId="0" fillId="18" borderId="26" xfId="0" applyFill="1" applyBorder="1"/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3" fillId="19" borderId="36" xfId="1" applyFont="1" applyFill="1" applyBorder="1" applyAlignment="1">
      <alignment horizontal="center" wrapText="1"/>
    </xf>
    <xf numFmtId="0" fontId="0" fillId="20" borderId="36" xfId="0" applyFill="1" applyBorder="1" applyAlignment="1">
      <alignment horizontal="center" wrapText="1"/>
    </xf>
    <xf numFmtId="0" fontId="0" fillId="20" borderId="36" xfId="0" applyFill="1" applyBorder="1"/>
    <xf numFmtId="0" fontId="3" fillId="17" borderId="37" xfId="1" applyFont="1" applyFill="1" applyBorder="1" applyAlignment="1">
      <alignment horizontal="center" wrapText="1"/>
    </xf>
    <xf numFmtId="0" fontId="0" fillId="18" borderId="36" xfId="0" applyFill="1" applyBorder="1" applyAlignment="1">
      <alignment horizontal="center" wrapText="1"/>
    </xf>
    <xf numFmtId="0" fontId="0" fillId="18" borderId="36" xfId="0" applyFill="1" applyBorder="1"/>
    <xf numFmtId="0" fontId="0" fillId="18" borderId="38" xfId="0" applyFill="1" applyBorder="1"/>
    <xf numFmtId="1" fontId="3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8" fillId="23" borderId="39" xfId="1" applyFont="1" applyFill="1" applyBorder="1" applyAlignment="1">
      <alignment horizontal="center" vertical="center"/>
    </xf>
    <xf numFmtId="0" fontId="8" fillId="23" borderId="10" xfId="1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1" fontId="3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3" fillId="17" borderId="33" xfId="1" applyFont="1" applyFill="1" applyBorder="1" applyAlignment="1">
      <alignment horizontal="center" wrapText="1"/>
    </xf>
    <xf numFmtId="0" fontId="0" fillId="18" borderId="34" xfId="0" applyFill="1" applyBorder="1" applyAlignment="1">
      <alignment horizontal="center" wrapText="1"/>
    </xf>
    <xf numFmtId="0" fontId="0" fillId="18" borderId="34" xfId="0" applyFill="1" applyBorder="1"/>
    <xf numFmtId="0" fontId="0" fillId="18" borderId="35" xfId="0" applyFill="1" applyBorder="1"/>
    <xf numFmtId="1" fontId="3" fillId="7" borderId="4" xfId="2" applyNumberFormat="1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18" borderId="38" xfId="0" applyFont="1" applyFill="1" applyBorder="1" applyAlignment="1">
      <alignment horizontal="center"/>
    </xf>
  </cellXfs>
  <cellStyles count="3">
    <cellStyle name="Normal" xfId="0" builtinId="0"/>
    <cellStyle name="Normal_Sheet1" xfId="1" xr:uid="{00000000-0005-0000-0000-000001000000}"/>
    <cellStyle name="Normal_Sheet3" xfId="2" xr:uid="{00000000-0005-0000-0000-000002000000}"/>
  </cellStyles>
  <dxfs count="7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D63"/>
  <sheetViews>
    <sheetView tabSelected="1" topLeftCell="A7" workbookViewId="0">
      <pane xSplit="1" topLeftCell="B1" activePane="topRight" state="frozen"/>
      <selection pane="topRight" activeCell="A65" sqref="A65"/>
    </sheetView>
  </sheetViews>
  <sheetFormatPr defaultRowHeight="12.75" x14ac:dyDescent="0.2"/>
  <cols>
    <col min="1" max="1" width="62.85546875" customWidth="1"/>
    <col min="2" max="3" width="6.7109375" customWidth="1"/>
    <col min="4" max="5" width="7.7109375" hidden="1" customWidth="1"/>
    <col min="6" max="6" width="8.42578125" customWidth="1"/>
    <col min="7" max="7" width="7.5703125" customWidth="1"/>
    <col min="8" max="9" width="8.28515625" customWidth="1"/>
    <col min="10" max="10" width="9" bestFit="1" customWidth="1"/>
    <col min="11" max="11" width="6.7109375" style="1" customWidth="1"/>
    <col min="12" max="12" width="5.140625" customWidth="1"/>
    <col min="13" max="13" width="6.7109375" customWidth="1"/>
    <col min="14" max="14" width="7.7109375" hidden="1" customWidth="1"/>
    <col min="15" max="15" width="8.7109375" hidden="1" customWidth="1"/>
    <col min="16" max="16" width="5.5703125" customWidth="1"/>
    <col min="17" max="17" width="6.5703125" customWidth="1"/>
    <col min="18" max="20" width="8.28515625" customWidth="1"/>
    <col min="21" max="21" width="6.7109375" style="1" customWidth="1"/>
    <col min="22" max="23" width="6.7109375" customWidth="1"/>
    <col min="24" max="25" width="7.7109375" hidden="1" customWidth="1"/>
    <col min="26" max="27" width="6.5703125" customWidth="1"/>
    <col min="28" max="30" width="8.28515625" customWidth="1"/>
    <col min="31" max="31" width="6.7109375" style="1" customWidth="1"/>
    <col min="32" max="33" width="6.7109375" bestFit="1" customWidth="1"/>
    <col min="34" max="35" width="7.7109375" hidden="1" customWidth="1"/>
    <col min="36" max="36" width="8.5703125" customWidth="1"/>
    <col min="37" max="37" width="8.5703125" bestFit="1" customWidth="1"/>
    <col min="38" max="39" width="8.28515625" bestFit="1" customWidth="1"/>
    <col min="40" max="40" width="8.28515625" customWidth="1"/>
    <col min="41" max="41" width="6.7109375" style="1" bestFit="1" customWidth="1"/>
    <col min="42" max="43" width="6.7109375" bestFit="1" customWidth="1"/>
    <col min="44" max="45" width="8.7109375" hidden="1" customWidth="1"/>
    <col min="46" max="46" width="5.5703125" bestFit="1" customWidth="1"/>
    <col min="47" max="47" width="8.5703125" bestFit="1" customWidth="1"/>
    <col min="48" max="49" width="8.28515625" bestFit="1" customWidth="1"/>
    <col min="50" max="50" width="9.28515625" bestFit="1" customWidth="1"/>
    <col min="51" max="51" width="7.7109375" bestFit="1" customWidth="1"/>
    <col min="52" max="52" width="5" bestFit="1" customWidth="1"/>
  </cols>
  <sheetData>
    <row r="3" spans="1:56" ht="13.5" thickBot="1" x14ac:dyDescent="0.25"/>
    <row r="4" spans="1:56" x14ac:dyDescent="0.2">
      <c r="A4" s="109" t="s">
        <v>60</v>
      </c>
      <c r="B4" s="114" t="s">
        <v>43</v>
      </c>
      <c r="C4" s="115"/>
      <c r="D4" s="115"/>
      <c r="E4" s="115"/>
      <c r="F4" s="116" t="s">
        <v>49</v>
      </c>
      <c r="G4" s="116"/>
      <c r="H4" s="116"/>
      <c r="I4" s="116"/>
      <c r="J4" s="116"/>
      <c r="K4" s="117"/>
      <c r="L4" s="100" t="s">
        <v>46</v>
      </c>
      <c r="M4" s="101"/>
      <c r="N4" s="101"/>
      <c r="O4" s="101"/>
      <c r="P4" s="102"/>
      <c r="Q4" s="102"/>
      <c r="R4" s="102"/>
      <c r="S4" s="102"/>
      <c r="T4" s="102"/>
      <c r="U4" s="102"/>
      <c r="V4" s="103" t="s">
        <v>47</v>
      </c>
      <c r="W4" s="104"/>
      <c r="X4" s="104"/>
      <c r="Y4" s="104"/>
      <c r="Z4" s="105"/>
      <c r="AA4" s="105"/>
      <c r="AB4" s="105"/>
      <c r="AC4" s="105"/>
      <c r="AD4" s="105"/>
      <c r="AE4" s="106"/>
      <c r="AF4" s="100" t="s">
        <v>48</v>
      </c>
      <c r="AG4" s="101"/>
      <c r="AH4" s="101"/>
      <c r="AI4" s="101"/>
      <c r="AJ4" s="102"/>
      <c r="AK4" s="102"/>
      <c r="AL4" s="102"/>
      <c r="AM4" s="102"/>
      <c r="AN4" s="102"/>
      <c r="AO4" s="102"/>
      <c r="AP4" s="119" t="s">
        <v>54</v>
      </c>
      <c r="AQ4" s="120"/>
      <c r="AR4" s="120"/>
      <c r="AS4" s="120"/>
      <c r="AT4" s="120"/>
      <c r="AU4" s="120"/>
      <c r="AV4" s="120"/>
      <c r="AW4" s="120"/>
      <c r="AX4" s="120"/>
      <c r="AY4" s="121"/>
    </row>
    <row r="5" spans="1:56" ht="12.75" customHeight="1" x14ac:dyDescent="0.2">
      <c r="A5" s="110"/>
      <c r="B5" s="93" t="s">
        <v>51</v>
      </c>
      <c r="C5" s="90"/>
      <c r="D5" s="87" t="s">
        <v>50</v>
      </c>
      <c r="E5" s="88"/>
      <c r="F5" s="85" t="s">
        <v>49</v>
      </c>
      <c r="G5" s="86"/>
      <c r="H5" s="85" t="s">
        <v>53</v>
      </c>
      <c r="I5" s="89"/>
      <c r="J5" s="65"/>
      <c r="K5" s="112" t="s">
        <v>52</v>
      </c>
      <c r="L5" s="84" t="s">
        <v>51</v>
      </c>
      <c r="M5" s="90"/>
      <c r="N5" s="87" t="s">
        <v>50</v>
      </c>
      <c r="O5" s="88"/>
      <c r="P5" s="85" t="s">
        <v>49</v>
      </c>
      <c r="Q5" s="86"/>
      <c r="R5" s="85" t="s">
        <v>53</v>
      </c>
      <c r="S5" s="89"/>
      <c r="T5" s="65"/>
      <c r="U5" s="107" t="s">
        <v>52</v>
      </c>
      <c r="V5" s="83" t="s">
        <v>51</v>
      </c>
      <c r="W5" s="90"/>
      <c r="X5" s="87" t="s">
        <v>50</v>
      </c>
      <c r="Y5" s="88"/>
      <c r="Z5" s="85" t="s">
        <v>49</v>
      </c>
      <c r="AA5" s="86"/>
      <c r="AB5" s="85" t="s">
        <v>53</v>
      </c>
      <c r="AC5" s="89"/>
      <c r="AD5" s="65"/>
      <c r="AE5" s="107" t="s">
        <v>52</v>
      </c>
      <c r="AF5" s="84" t="s">
        <v>51</v>
      </c>
      <c r="AG5" s="90"/>
      <c r="AH5" s="87" t="s">
        <v>50</v>
      </c>
      <c r="AI5" s="88"/>
      <c r="AJ5" s="85" t="s">
        <v>49</v>
      </c>
      <c r="AK5" s="86"/>
      <c r="AL5" s="85" t="s">
        <v>53</v>
      </c>
      <c r="AM5" s="89"/>
      <c r="AN5" s="65"/>
      <c r="AO5" s="98" t="s">
        <v>52</v>
      </c>
      <c r="AP5" s="83" t="s">
        <v>51</v>
      </c>
      <c r="AQ5" s="90"/>
      <c r="AR5" s="87" t="s">
        <v>50</v>
      </c>
      <c r="AS5" s="88"/>
      <c r="AT5" s="85" t="s">
        <v>49</v>
      </c>
      <c r="AU5" s="86"/>
      <c r="AV5" s="85" t="s">
        <v>53</v>
      </c>
      <c r="AW5" s="89"/>
      <c r="AX5" s="65"/>
      <c r="AY5" s="107" t="s">
        <v>52</v>
      </c>
    </row>
    <row r="6" spans="1:56" ht="13.5" thickBot="1" x14ac:dyDescent="0.25">
      <c r="A6" s="111"/>
      <c r="B6" s="35" t="s">
        <v>44</v>
      </c>
      <c r="C6" s="4" t="s">
        <v>45</v>
      </c>
      <c r="D6" s="2" t="s">
        <v>44</v>
      </c>
      <c r="E6" s="4" t="s">
        <v>45</v>
      </c>
      <c r="F6" s="6" t="s">
        <v>44</v>
      </c>
      <c r="G6" s="8" t="s">
        <v>45</v>
      </c>
      <c r="H6" s="6" t="s">
        <v>44</v>
      </c>
      <c r="I6" s="8" t="s">
        <v>45</v>
      </c>
      <c r="J6" s="68" t="s">
        <v>61</v>
      </c>
      <c r="K6" s="113"/>
      <c r="L6" s="29" t="s">
        <v>44</v>
      </c>
      <c r="M6" s="4" t="s">
        <v>45</v>
      </c>
      <c r="N6" s="2" t="s">
        <v>44</v>
      </c>
      <c r="O6" s="4" t="s">
        <v>45</v>
      </c>
      <c r="P6" s="6" t="s">
        <v>44</v>
      </c>
      <c r="Q6" s="8" t="s">
        <v>45</v>
      </c>
      <c r="R6" s="6" t="s">
        <v>44</v>
      </c>
      <c r="S6" s="8" t="s">
        <v>45</v>
      </c>
      <c r="T6" s="68" t="s">
        <v>61</v>
      </c>
      <c r="U6" s="118"/>
      <c r="V6" s="22" t="s">
        <v>44</v>
      </c>
      <c r="W6" s="4" t="s">
        <v>45</v>
      </c>
      <c r="X6" s="2" t="s">
        <v>44</v>
      </c>
      <c r="Y6" s="4" t="s">
        <v>45</v>
      </c>
      <c r="Z6" s="6" t="s">
        <v>44</v>
      </c>
      <c r="AA6" s="8" t="s">
        <v>45</v>
      </c>
      <c r="AB6" s="6" t="s">
        <v>44</v>
      </c>
      <c r="AC6" s="8" t="s">
        <v>45</v>
      </c>
      <c r="AD6" s="68" t="s">
        <v>61</v>
      </c>
      <c r="AE6" s="108"/>
      <c r="AF6" s="29" t="s">
        <v>44</v>
      </c>
      <c r="AG6" s="4" t="s">
        <v>45</v>
      </c>
      <c r="AH6" s="2" t="s">
        <v>44</v>
      </c>
      <c r="AI6" s="4" t="s">
        <v>45</v>
      </c>
      <c r="AJ6" s="6" t="s">
        <v>44</v>
      </c>
      <c r="AK6" s="8" t="s">
        <v>45</v>
      </c>
      <c r="AL6" s="6" t="s">
        <v>44</v>
      </c>
      <c r="AM6" s="8" t="s">
        <v>45</v>
      </c>
      <c r="AN6" s="68" t="s">
        <v>61</v>
      </c>
      <c r="AO6" s="99"/>
      <c r="AP6" s="22" t="s">
        <v>44</v>
      </c>
      <c r="AQ6" s="4" t="s">
        <v>45</v>
      </c>
      <c r="AR6" s="2" t="s">
        <v>44</v>
      </c>
      <c r="AS6" s="4" t="s">
        <v>45</v>
      </c>
      <c r="AT6" s="6" t="s">
        <v>44</v>
      </c>
      <c r="AU6" s="8" t="s">
        <v>45</v>
      </c>
      <c r="AV6" s="6" t="s">
        <v>44</v>
      </c>
      <c r="AW6" s="8" t="s">
        <v>45</v>
      </c>
      <c r="AX6" s="68" t="s">
        <v>61</v>
      </c>
      <c r="AY6" s="108"/>
      <c r="BC6">
        <f>IF(AY6=0,1,0)</f>
        <v>1</v>
      </c>
      <c r="BD6" t="e">
        <f>IF(BE6=0,    ((AX7+AY7)/BE7)/100,1)</f>
        <v>#DIV/0!</v>
      </c>
    </row>
    <row r="7" spans="1:56" ht="15.75" customHeight="1" x14ac:dyDescent="0.2">
      <c r="A7" s="64" t="s">
        <v>0</v>
      </c>
      <c r="B7" s="37">
        <v>3</v>
      </c>
      <c r="C7" s="5">
        <v>13</v>
      </c>
      <c r="D7" s="3">
        <v>188</v>
      </c>
      <c r="E7" s="5">
        <v>1066</v>
      </c>
      <c r="F7" s="7">
        <f>IF(B7&gt;0,D7/B7,"")</f>
        <v>62.666666666666664</v>
      </c>
      <c r="G7" s="9">
        <f t="shared" ref="G7:G26" si="0">IF(C7&gt;0,E7/C7,"")</f>
        <v>82</v>
      </c>
      <c r="H7" s="10">
        <f>IF(AND(B7&gt;0, K7&gt;0),B7/K7,"")</f>
        <v>0.1875</v>
      </c>
      <c r="I7" s="11">
        <f t="shared" ref="I7" si="1">IF(AND(C7&gt;0, K7&gt;0),C7/K7,"")</f>
        <v>0.8125</v>
      </c>
      <c r="J7" s="67">
        <f>IF(K7&lt;&gt;0,    ((D7+E7)/K7),"")</f>
        <v>78.375</v>
      </c>
      <c r="K7" s="38">
        <f>B7+C7</f>
        <v>16</v>
      </c>
      <c r="L7" s="30">
        <v>5</v>
      </c>
      <c r="M7" s="5">
        <v>16</v>
      </c>
      <c r="N7" s="3">
        <v>323</v>
      </c>
      <c r="O7" s="5">
        <v>1317</v>
      </c>
      <c r="P7" s="7">
        <f t="shared" ref="P7:P26" si="2">IF(L7&gt;0,N7/L7,"")</f>
        <v>64.599999999999994</v>
      </c>
      <c r="Q7" s="9">
        <f t="shared" ref="Q7:Q26" si="3">IF(M7&gt;0,O7/M7,"")</f>
        <v>82.3125</v>
      </c>
      <c r="R7" s="10">
        <f t="shared" ref="R7:R26" si="4">IF(U7&gt;0,L7/U7,"")</f>
        <v>0.23809523809523808</v>
      </c>
      <c r="S7" s="11">
        <f>IF(U7&gt;0,M7/U7,"")</f>
        <v>0.76190476190476186</v>
      </c>
      <c r="T7" s="67">
        <f>IF(U7&lt;&gt;0,    ((N7+O7)/U7),"")</f>
        <v>78.095238095238102</v>
      </c>
      <c r="U7" s="42">
        <f>L7+M7</f>
        <v>21</v>
      </c>
      <c r="V7" s="24">
        <v>10</v>
      </c>
      <c r="W7" s="5">
        <v>7</v>
      </c>
      <c r="X7" s="3">
        <v>635</v>
      </c>
      <c r="Y7" s="5">
        <v>555</v>
      </c>
      <c r="Z7" s="7">
        <f t="shared" ref="Z7:Z54" si="5">IF(V7&gt;0,X7/V7,"")</f>
        <v>63.5</v>
      </c>
      <c r="AA7" s="9">
        <f t="shared" ref="AA7:AA54" si="6">IF(W7&gt;0,Y7/W7,"")</f>
        <v>79.285714285714292</v>
      </c>
      <c r="AB7" s="10">
        <f>IF(AND(V7&gt;0, AE7&gt;0),V7/AE7,"")</f>
        <v>0.58823529411764708</v>
      </c>
      <c r="AC7" s="11">
        <f t="shared" ref="AC7" si="7">IF(AND(W7&gt;0, AE7&gt;0),W7/AE7,"")</f>
        <v>0.41176470588235292</v>
      </c>
      <c r="AD7" s="67">
        <f>IF(AE7&lt;&gt;0,    ((X7+Y7)/AE7),"")</f>
        <v>70</v>
      </c>
      <c r="AE7" s="25">
        <f>V7+W7</f>
        <v>17</v>
      </c>
      <c r="AF7" s="30">
        <v>10</v>
      </c>
      <c r="AG7" s="5">
        <v>13</v>
      </c>
      <c r="AH7" s="3">
        <v>624</v>
      </c>
      <c r="AI7" s="5">
        <v>1023</v>
      </c>
      <c r="AJ7" s="7">
        <f t="shared" ref="AJ7:AK54" si="8">IF(AF7&gt;0,AH7/AF7,"")</f>
        <v>62.4</v>
      </c>
      <c r="AK7" s="9">
        <f t="shared" si="8"/>
        <v>78.692307692307693</v>
      </c>
      <c r="AL7" s="10">
        <f>IF(AND(AF7&gt;0, AO7&gt;0),AF7/AO7,"")</f>
        <v>0.43478260869565216</v>
      </c>
      <c r="AM7" s="11">
        <f t="shared" ref="AM7" si="9">IF(AND(AG7&gt;0, AO7&gt;0),AG7/AO7,"")</f>
        <v>0.56521739130434778</v>
      </c>
      <c r="AN7" s="67">
        <f>IF(AO7&lt;&gt;0,    ((AH7+AI7)/AO7),"")</f>
        <v>71.608695652173907</v>
      </c>
      <c r="AO7" s="42">
        <f>AF7+AG7</f>
        <v>23</v>
      </c>
      <c r="AP7" s="24">
        <f>B7+L7+V7+AF7</f>
        <v>28</v>
      </c>
      <c r="AQ7" s="5">
        <f t="shared" ref="AQ7:AQ26" si="10">C7+M7+W7+AG7</f>
        <v>49</v>
      </c>
      <c r="AR7" s="3">
        <f t="shared" ref="AR7:AR26" si="11">D7+N7+AH7+X7</f>
        <v>1770</v>
      </c>
      <c r="AS7" s="5">
        <f t="shared" ref="AS7:AS26" si="12">E7+O7+AI7+Y7</f>
        <v>3961</v>
      </c>
      <c r="AT7" s="7">
        <f>IF(AP7&gt;0,AR7/AP7,"")</f>
        <v>63.214285714285715</v>
      </c>
      <c r="AU7" s="9">
        <f>IF(AQ7&gt;0,AS7/AQ7,"")</f>
        <v>80.836734693877546</v>
      </c>
      <c r="AV7" s="10">
        <f>IF(AND(AP7&gt;0, AY7&gt;0),AP7/AY7,"")</f>
        <v>0.36363636363636365</v>
      </c>
      <c r="AW7" s="11">
        <f t="shared" ref="AW7:AW54" si="13">IF(AND(AQ7&gt;0, AY7&gt;0),AQ7/AY7,"")</f>
        <v>0.63636363636363635</v>
      </c>
      <c r="AX7" s="67">
        <f>IF(AY7&lt;&gt;0,    ((AR7+AS7)/AY7),"")</f>
        <v>74.428571428571431</v>
      </c>
      <c r="AY7" s="25">
        <f>AP7+AQ7</f>
        <v>77</v>
      </c>
    </row>
    <row r="8" spans="1:56" x14ac:dyDescent="0.2">
      <c r="A8" s="63" t="s">
        <v>1</v>
      </c>
      <c r="B8" s="37">
        <v>9</v>
      </c>
      <c r="C8" s="5">
        <v>7</v>
      </c>
      <c r="D8" s="3">
        <v>566</v>
      </c>
      <c r="E8" s="5">
        <v>545</v>
      </c>
      <c r="F8" s="7">
        <f t="shared" ref="F8:F26" si="14">IF(B8&gt;0,D8/B8,"")</f>
        <v>62.888888888888886</v>
      </c>
      <c r="G8" s="9">
        <f t="shared" si="0"/>
        <v>77.857142857142861</v>
      </c>
      <c r="H8" s="10">
        <f t="shared" ref="H8:H54" si="15">IF(AND(B8&gt;0, K8&gt;0),B8/K8,"")</f>
        <v>0.5625</v>
      </c>
      <c r="I8" s="11">
        <f t="shared" ref="I8:I54" si="16">IF(AND(C8&gt;0, K8&gt;0),C8/K8,"")</f>
        <v>0.4375</v>
      </c>
      <c r="J8" s="67">
        <f t="shared" ref="J8:J54" si="17">IF(K8&lt;&gt;0,    ((D8+E8)/K8),"")</f>
        <v>69.4375</v>
      </c>
      <c r="K8" s="38">
        <f t="shared" ref="K8:K54" si="18">B8+C8</f>
        <v>16</v>
      </c>
      <c r="L8" s="30">
        <v>6</v>
      </c>
      <c r="M8" s="5">
        <v>5</v>
      </c>
      <c r="N8" s="3">
        <v>385</v>
      </c>
      <c r="O8" s="5">
        <v>416</v>
      </c>
      <c r="P8" s="7">
        <f t="shared" si="2"/>
        <v>64.166666666666671</v>
      </c>
      <c r="Q8" s="9">
        <f t="shared" si="3"/>
        <v>83.2</v>
      </c>
      <c r="R8" s="10">
        <f t="shared" si="4"/>
        <v>0.54545454545454541</v>
      </c>
      <c r="S8" s="11">
        <f t="shared" ref="S8:S54" si="19">IF(U8&gt;0,M8/U8,"")</f>
        <v>0.45454545454545453</v>
      </c>
      <c r="T8" s="67">
        <f t="shared" ref="T8:T54" si="20">IF(U8&lt;&gt;0,    ((N8+O8)/U8),"")</f>
        <v>72.818181818181813</v>
      </c>
      <c r="U8" s="42">
        <f t="shared" ref="U8:U54" si="21">L8+M8</f>
        <v>11</v>
      </c>
      <c r="V8" s="24">
        <v>12</v>
      </c>
      <c r="W8" s="5">
        <v>4</v>
      </c>
      <c r="X8" s="3">
        <v>669</v>
      </c>
      <c r="Y8" s="5">
        <v>322</v>
      </c>
      <c r="Z8" s="7">
        <f t="shared" si="5"/>
        <v>55.75</v>
      </c>
      <c r="AA8" s="9">
        <f t="shared" si="6"/>
        <v>80.5</v>
      </c>
      <c r="AB8" s="10">
        <f>IF(AND(V8&gt;0, AE8&gt;0),V8/AE8,"")</f>
        <v>0.75</v>
      </c>
      <c r="AC8" s="11">
        <f t="shared" ref="AC8:AC9" si="22">IF(AND(W8&gt;0, AE8&gt;0),W8/AE8,"")</f>
        <v>0.25</v>
      </c>
      <c r="AD8" s="67">
        <f t="shared" ref="AD8:AD54" si="23">IF(AE8&lt;&gt;0,    ((X8+Y8)/AE8),"")</f>
        <v>61.9375</v>
      </c>
      <c r="AE8" s="25">
        <f t="shared" ref="AE8:AE54" si="24">V8+W8</f>
        <v>16</v>
      </c>
      <c r="AF8" s="30">
        <v>6</v>
      </c>
      <c r="AG8" s="5">
        <v>10</v>
      </c>
      <c r="AH8" s="3">
        <v>304</v>
      </c>
      <c r="AI8" s="5">
        <v>804</v>
      </c>
      <c r="AJ8" s="7">
        <f t="shared" si="8"/>
        <v>50.666666666666664</v>
      </c>
      <c r="AK8" s="9">
        <f t="shared" si="8"/>
        <v>80.400000000000006</v>
      </c>
      <c r="AL8" s="10">
        <f t="shared" ref="AL8:AL54" si="25">IF(AND(AF8&gt;0, AO8&gt;0),AF8/AO8,"")</f>
        <v>0.375</v>
      </c>
      <c r="AM8" s="11">
        <f t="shared" ref="AM8:AM54" si="26">IF(AND(AG8&gt;0, AO8&gt;0),AG8/AO8,"")</f>
        <v>0.625</v>
      </c>
      <c r="AN8" s="67">
        <f t="shared" ref="AN8:AN54" si="27">IF(AO8&lt;&gt;0,    ((AH8+AI8)/AO8),"")</f>
        <v>69.25</v>
      </c>
      <c r="AO8" s="42">
        <f t="shared" ref="AO8:AO54" si="28">AF8+AG8</f>
        <v>16</v>
      </c>
      <c r="AP8" s="24">
        <f t="shared" ref="AP8:AP26" si="29">B8+L8+V8+AF8</f>
        <v>33</v>
      </c>
      <c r="AQ8" s="5">
        <f t="shared" si="10"/>
        <v>26</v>
      </c>
      <c r="AR8" s="3">
        <f t="shared" si="11"/>
        <v>1924</v>
      </c>
      <c r="AS8" s="5">
        <f t="shared" si="12"/>
        <v>2087</v>
      </c>
      <c r="AT8" s="7">
        <f t="shared" ref="AT8:AT54" si="30">IF(AP8&gt;0,AR8/AP8,"")</f>
        <v>58.303030303030305</v>
      </c>
      <c r="AU8" s="9">
        <f t="shared" ref="AU8:AU54" si="31">IF(AQ8&gt;0,AS8/AQ8,"")</f>
        <v>80.269230769230774</v>
      </c>
      <c r="AV8" s="10">
        <f t="shared" ref="AV8:AV54" si="32">IF(AND(AP8&gt;0, AY8&gt;0),AP8/AY8,"")</f>
        <v>0.55932203389830504</v>
      </c>
      <c r="AW8" s="11">
        <f t="shared" si="13"/>
        <v>0.44067796610169491</v>
      </c>
      <c r="AX8" s="67">
        <f t="shared" ref="AX8:AX56" si="33">IF(AY8&lt;&gt;0,    ((AR8+AS8)/AY8),"")</f>
        <v>67.983050847457633</v>
      </c>
      <c r="AY8" s="25">
        <f t="shared" ref="AY8:AY54" si="34">AP8+AQ8</f>
        <v>59</v>
      </c>
    </row>
    <row r="9" spans="1:56" x14ac:dyDescent="0.2">
      <c r="A9" s="63" t="s">
        <v>2</v>
      </c>
      <c r="B9" s="37">
        <v>8</v>
      </c>
      <c r="C9" s="5">
        <v>13</v>
      </c>
      <c r="D9" s="3">
        <v>505</v>
      </c>
      <c r="E9" s="5">
        <v>1026</v>
      </c>
      <c r="F9" s="7">
        <f t="shared" si="14"/>
        <v>63.125</v>
      </c>
      <c r="G9" s="9">
        <f t="shared" si="0"/>
        <v>78.92307692307692</v>
      </c>
      <c r="H9" s="10">
        <f t="shared" si="15"/>
        <v>0.38095238095238093</v>
      </c>
      <c r="I9" s="11">
        <f t="shared" si="16"/>
        <v>0.61904761904761907</v>
      </c>
      <c r="J9" s="67">
        <f t="shared" si="17"/>
        <v>72.904761904761898</v>
      </c>
      <c r="K9" s="38">
        <f t="shared" si="18"/>
        <v>21</v>
      </c>
      <c r="L9" s="30">
        <v>5</v>
      </c>
      <c r="M9" s="5">
        <v>8</v>
      </c>
      <c r="N9" s="3">
        <v>235</v>
      </c>
      <c r="O9" s="5">
        <v>642</v>
      </c>
      <c r="P9" s="7">
        <f t="shared" si="2"/>
        <v>47</v>
      </c>
      <c r="Q9" s="9">
        <f t="shared" si="3"/>
        <v>80.25</v>
      </c>
      <c r="R9" s="10">
        <f t="shared" si="4"/>
        <v>0.38461538461538464</v>
      </c>
      <c r="S9" s="11">
        <f t="shared" si="19"/>
        <v>0.61538461538461542</v>
      </c>
      <c r="T9" s="67">
        <f t="shared" si="20"/>
        <v>67.461538461538467</v>
      </c>
      <c r="U9" s="42">
        <f t="shared" si="21"/>
        <v>13</v>
      </c>
      <c r="V9" s="24">
        <v>19</v>
      </c>
      <c r="W9" s="5">
        <v>12</v>
      </c>
      <c r="X9" s="3">
        <v>1201</v>
      </c>
      <c r="Y9" s="5">
        <v>965</v>
      </c>
      <c r="Z9" s="7">
        <f t="shared" si="5"/>
        <v>63.210526315789473</v>
      </c>
      <c r="AA9" s="9">
        <f t="shared" si="6"/>
        <v>80.416666666666671</v>
      </c>
      <c r="AB9" s="10">
        <f t="shared" ref="AB9:AB54" si="35">IF(AND(V9&gt;0, AE9&gt;0),V9/AE9,"")</f>
        <v>0.61290322580645162</v>
      </c>
      <c r="AC9" s="11">
        <f t="shared" si="22"/>
        <v>0.38709677419354838</v>
      </c>
      <c r="AD9" s="67">
        <f t="shared" si="23"/>
        <v>69.870967741935488</v>
      </c>
      <c r="AE9" s="25">
        <f t="shared" si="24"/>
        <v>31</v>
      </c>
      <c r="AF9" s="30">
        <v>9</v>
      </c>
      <c r="AG9" s="5">
        <v>8</v>
      </c>
      <c r="AH9" s="3">
        <v>575</v>
      </c>
      <c r="AI9" s="5">
        <v>651</v>
      </c>
      <c r="AJ9" s="7">
        <f t="shared" si="8"/>
        <v>63.888888888888886</v>
      </c>
      <c r="AK9" s="9">
        <f t="shared" si="8"/>
        <v>81.375</v>
      </c>
      <c r="AL9" s="10">
        <f t="shared" si="25"/>
        <v>0.52941176470588236</v>
      </c>
      <c r="AM9" s="11">
        <f t="shared" si="26"/>
        <v>0.47058823529411764</v>
      </c>
      <c r="AN9" s="67">
        <f t="shared" si="27"/>
        <v>72.117647058823536</v>
      </c>
      <c r="AO9" s="42">
        <f t="shared" si="28"/>
        <v>17</v>
      </c>
      <c r="AP9" s="24">
        <f t="shared" si="29"/>
        <v>41</v>
      </c>
      <c r="AQ9" s="5">
        <f t="shared" si="10"/>
        <v>41</v>
      </c>
      <c r="AR9" s="3">
        <f t="shared" si="11"/>
        <v>2516</v>
      </c>
      <c r="AS9" s="5">
        <f t="shared" si="12"/>
        <v>3284</v>
      </c>
      <c r="AT9" s="7">
        <f t="shared" si="30"/>
        <v>61.365853658536587</v>
      </c>
      <c r="AU9" s="9">
        <f t="shared" si="31"/>
        <v>80.097560975609753</v>
      </c>
      <c r="AV9" s="10">
        <f t="shared" si="32"/>
        <v>0.5</v>
      </c>
      <c r="AW9" s="11">
        <f t="shared" si="13"/>
        <v>0.5</v>
      </c>
      <c r="AX9" s="67">
        <f t="shared" si="33"/>
        <v>70.731707317073173</v>
      </c>
      <c r="AY9" s="25">
        <f t="shared" si="34"/>
        <v>82</v>
      </c>
    </row>
    <row r="10" spans="1:56" x14ac:dyDescent="0.2">
      <c r="A10" s="63" t="s">
        <v>3</v>
      </c>
      <c r="B10" s="37">
        <v>2</v>
      </c>
      <c r="C10" s="16"/>
      <c r="D10" s="3">
        <v>128</v>
      </c>
      <c r="E10" s="16"/>
      <c r="F10" s="7">
        <f t="shared" si="14"/>
        <v>64</v>
      </c>
      <c r="G10" s="9" t="str">
        <f t="shared" si="0"/>
        <v/>
      </c>
      <c r="H10" s="10">
        <f t="shared" si="15"/>
        <v>1</v>
      </c>
      <c r="I10" s="11" t="str">
        <f t="shared" si="16"/>
        <v/>
      </c>
      <c r="J10" s="67">
        <f t="shared" si="17"/>
        <v>64</v>
      </c>
      <c r="K10" s="38">
        <f t="shared" si="18"/>
        <v>2</v>
      </c>
      <c r="L10" s="30">
        <v>3</v>
      </c>
      <c r="M10" s="16">
        <v>1</v>
      </c>
      <c r="N10" s="3">
        <v>169</v>
      </c>
      <c r="O10" s="16">
        <v>76</v>
      </c>
      <c r="P10" s="7">
        <f t="shared" si="2"/>
        <v>56.333333333333336</v>
      </c>
      <c r="Q10" s="9">
        <f t="shared" si="3"/>
        <v>76</v>
      </c>
      <c r="R10" s="10">
        <f t="shared" si="4"/>
        <v>0.75</v>
      </c>
      <c r="S10" s="11">
        <f t="shared" si="19"/>
        <v>0.25</v>
      </c>
      <c r="T10" s="67">
        <f t="shared" si="20"/>
        <v>61.25</v>
      </c>
      <c r="U10" s="42">
        <f t="shared" si="21"/>
        <v>4</v>
      </c>
      <c r="V10" s="24">
        <v>2</v>
      </c>
      <c r="W10" s="16"/>
      <c r="X10" s="3">
        <v>119</v>
      </c>
      <c r="Y10" s="16"/>
      <c r="Z10" s="7">
        <f t="shared" si="5"/>
        <v>59.5</v>
      </c>
      <c r="AA10" s="9" t="str">
        <f t="shared" si="6"/>
        <v/>
      </c>
      <c r="AB10" s="10">
        <f t="shared" si="35"/>
        <v>1</v>
      </c>
      <c r="AC10" s="11" t="str">
        <f t="shared" ref="AC10:AC54" si="36">IF(AND(W10&gt;0, AE10&gt;0),W10/AE10,"")</f>
        <v/>
      </c>
      <c r="AD10" s="67">
        <f t="shared" si="23"/>
        <v>59.5</v>
      </c>
      <c r="AE10" s="25">
        <f t="shared" si="24"/>
        <v>2</v>
      </c>
      <c r="AF10" s="30">
        <v>4</v>
      </c>
      <c r="AG10" s="5">
        <v>2</v>
      </c>
      <c r="AH10" s="3">
        <v>273</v>
      </c>
      <c r="AI10" s="5">
        <v>154</v>
      </c>
      <c r="AJ10" s="7">
        <f t="shared" si="8"/>
        <v>68.25</v>
      </c>
      <c r="AK10" s="9">
        <f t="shared" si="8"/>
        <v>77</v>
      </c>
      <c r="AL10" s="10">
        <f t="shared" si="25"/>
        <v>0.66666666666666663</v>
      </c>
      <c r="AM10" s="11">
        <f t="shared" si="26"/>
        <v>0.33333333333333331</v>
      </c>
      <c r="AN10" s="67">
        <f t="shared" si="27"/>
        <v>71.166666666666671</v>
      </c>
      <c r="AO10" s="42">
        <f t="shared" si="28"/>
        <v>6</v>
      </c>
      <c r="AP10" s="24">
        <f t="shared" si="29"/>
        <v>11</v>
      </c>
      <c r="AQ10" s="5">
        <f t="shared" si="10"/>
        <v>3</v>
      </c>
      <c r="AR10" s="3">
        <f t="shared" si="11"/>
        <v>689</v>
      </c>
      <c r="AS10" s="5">
        <f t="shared" si="12"/>
        <v>230</v>
      </c>
      <c r="AT10" s="7">
        <f t="shared" si="30"/>
        <v>62.636363636363633</v>
      </c>
      <c r="AU10" s="9">
        <f t="shared" si="31"/>
        <v>76.666666666666671</v>
      </c>
      <c r="AV10" s="10">
        <f t="shared" si="32"/>
        <v>0.7857142857142857</v>
      </c>
      <c r="AW10" s="11">
        <f t="shared" si="13"/>
        <v>0.21428571428571427</v>
      </c>
      <c r="AX10" s="67">
        <f t="shared" si="33"/>
        <v>65.642857142857139</v>
      </c>
      <c r="AY10" s="25">
        <f t="shared" si="34"/>
        <v>14</v>
      </c>
    </row>
    <row r="11" spans="1:56" x14ac:dyDescent="0.2">
      <c r="A11" s="63" t="s">
        <v>4</v>
      </c>
      <c r="B11" s="37">
        <v>8</v>
      </c>
      <c r="C11" s="5">
        <v>6</v>
      </c>
      <c r="D11" s="3">
        <v>541</v>
      </c>
      <c r="E11" s="5">
        <v>492</v>
      </c>
      <c r="F11" s="7">
        <f t="shared" si="14"/>
        <v>67.625</v>
      </c>
      <c r="G11" s="9">
        <f t="shared" si="0"/>
        <v>82</v>
      </c>
      <c r="H11" s="10">
        <f t="shared" si="15"/>
        <v>0.5714285714285714</v>
      </c>
      <c r="I11" s="11">
        <f t="shared" si="16"/>
        <v>0.42857142857142855</v>
      </c>
      <c r="J11" s="67">
        <f t="shared" si="17"/>
        <v>73.785714285714292</v>
      </c>
      <c r="K11" s="38">
        <f t="shared" si="18"/>
        <v>14</v>
      </c>
      <c r="L11" s="30">
        <v>5</v>
      </c>
      <c r="M11" s="5">
        <v>5</v>
      </c>
      <c r="N11" s="3">
        <v>362</v>
      </c>
      <c r="O11" s="5">
        <v>424</v>
      </c>
      <c r="P11" s="7">
        <f t="shared" si="2"/>
        <v>72.400000000000006</v>
      </c>
      <c r="Q11" s="9">
        <f t="shared" si="3"/>
        <v>84.8</v>
      </c>
      <c r="R11" s="10">
        <f t="shared" si="4"/>
        <v>0.5</v>
      </c>
      <c r="S11" s="11">
        <f t="shared" si="19"/>
        <v>0.5</v>
      </c>
      <c r="T11" s="67">
        <f t="shared" si="20"/>
        <v>78.599999999999994</v>
      </c>
      <c r="U11" s="42">
        <f t="shared" si="21"/>
        <v>10</v>
      </c>
      <c r="V11" s="24">
        <v>4</v>
      </c>
      <c r="W11" s="5">
        <v>6</v>
      </c>
      <c r="X11" s="3">
        <v>240</v>
      </c>
      <c r="Y11" s="5">
        <v>477</v>
      </c>
      <c r="Z11" s="7">
        <f t="shared" si="5"/>
        <v>60</v>
      </c>
      <c r="AA11" s="9">
        <f t="shared" si="6"/>
        <v>79.5</v>
      </c>
      <c r="AB11" s="10">
        <f t="shared" si="35"/>
        <v>0.4</v>
      </c>
      <c r="AC11" s="11">
        <f t="shared" si="36"/>
        <v>0.6</v>
      </c>
      <c r="AD11" s="67">
        <f t="shared" si="23"/>
        <v>71.7</v>
      </c>
      <c r="AE11" s="25">
        <f t="shared" si="24"/>
        <v>10</v>
      </c>
      <c r="AF11" s="30">
        <v>4</v>
      </c>
      <c r="AG11" s="5">
        <v>7</v>
      </c>
      <c r="AH11" s="3">
        <v>267</v>
      </c>
      <c r="AI11" s="5">
        <v>581</v>
      </c>
      <c r="AJ11" s="7">
        <f t="shared" si="8"/>
        <v>66.75</v>
      </c>
      <c r="AK11" s="9">
        <f t="shared" si="8"/>
        <v>83</v>
      </c>
      <c r="AL11" s="10">
        <f t="shared" si="25"/>
        <v>0.36363636363636365</v>
      </c>
      <c r="AM11" s="11">
        <f t="shared" si="26"/>
        <v>0.63636363636363635</v>
      </c>
      <c r="AN11" s="67">
        <f t="shared" si="27"/>
        <v>77.090909090909093</v>
      </c>
      <c r="AO11" s="42">
        <f t="shared" si="28"/>
        <v>11</v>
      </c>
      <c r="AP11" s="24">
        <f t="shared" si="29"/>
        <v>21</v>
      </c>
      <c r="AQ11" s="5">
        <f t="shared" si="10"/>
        <v>24</v>
      </c>
      <c r="AR11" s="3">
        <f t="shared" si="11"/>
        <v>1410</v>
      </c>
      <c r="AS11" s="5">
        <f t="shared" si="12"/>
        <v>1974</v>
      </c>
      <c r="AT11" s="7">
        <f t="shared" si="30"/>
        <v>67.142857142857139</v>
      </c>
      <c r="AU11" s="9">
        <f t="shared" si="31"/>
        <v>82.25</v>
      </c>
      <c r="AV11" s="10">
        <f t="shared" si="32"/>
        <v>0.46666666666666667</v>
      </c>
      <c r="AW11" s="11">
        <f t="shared" si="13"/>
        <v>0.53333333333333333</v>
      </c>
      <c r="AX11" s="67">
        <f t="shared" si="33"/>
        <v>75.2</v>
      </c>
      <c r="AY11" s="25">
        <f t="shared" si="34"/>
        <v>45</v>
      </c>
    </row>
    <row r="12" spans="1:56" x14ac:dyDescent="0.2">
      <c r="A12" s="63" t="s">
        <v>55</v>
      </c>
      <c r="B12" s="37">
        <v>6</v>
      </c>
      <c r="C12" s="5">
        <v>1</v>
      </c>
      <c r="D12" s="3">
        <v>383</v>
      </c>
      <c r="E12" s="5">
        <v>76</v>
      </c>
      <c r="F12" s="7">
        <f t="shared" si="14"/>
        <v>63.833333333333336</v>
      </c>
      <c r="G12" s="9">
        <f t="shared" si="0"/>
        <v>76</v>
      </c>
      <c r="H12" s="10">
        <f t="shared" si="15"/>
        <v>0.8571428571428571</v>
      </c>
      <c r="I12" s="11">
        <f t="shared" si="16"/>
        <v>0.14285714285714285</v>
      </c>
      <c r="J12" s="67">
        <f t="shared" si="17"/>
        <v>65.571428571428569</v>
      </c>
      <c r="K12" s="38">
        <f t="shared" si="18"/>
        <v>7</v>
      </c>
      <c r="L12" s="30"/>
      <c r="M12" s="5">
        <v>1</v>
      </c>
      <c r="N12" s="3"/>
      <c r="O12" s="5">
        <v>86</v>
      </c>
      <c r="P12" s="7" t="str">
        <f t="shared" si="2"/>
        <v/>
      </c>
      <c r="Q12" s="9">
        <f t="shared" si="3"/>
        <v>86</v>
      </c>
      <c r="R12" s="10">
        <f t="shared" si="4"/>
        <v>0</v>
      </c>
      <c r="S12" s="11">
        <f t="shared" si="19"/>
        <v>1</v>
      </c>
      <c r="T12" s="67">
        <f t="shared" si="20"/>
        <v>86</v>
      </c>
      <c r="U12" s="42">
        <f t="shared" si="21"/>
        <v>1</v>
      </c>
      <c r="V12" s="24">
        <v>4</v>
      </c>
      <c r="W12" s="5">
        <v>1</v>
      </c>
      <c r="X12" s="3">
        <v>224</v>
      </c>
      <c r="Y12" s="5">
        <v>82</v>
      </c>
      <c r="Z12" s="7">
        <f t="shared" si="5"/>
        <v>56</v>
      </c>
      <c r="AA12" s="9">
        <f t="shared" si="6"/>
        <v>82</v>
      </c>
      <c r="AB12" s="10">
        <f t="shared" si="35"/>
        <v>0.8</v>
      </c>
      <c r="AC12" s="11">
        <f t="shared" si="36"/>
        <v>0.2</v>
      </c>
      <c r="AD12" s="67">
        <f t="shared" si="23"/>
        <v>61.2</v>
      </c>
      <c r="AE12" s="25">
        <f t="shared" si="24"/>
        <v>5</v>
      </c>
      <c r="AF12" s="30">
        <v>1</v>
      </c>
      <c r="AG12" s="5">
        <v>2</v>
      </c>
      <c r="AH12" s="3">
        <v>70</v>
      </c>
      <c r="AI12" s="5">
        <v>167</v>
      </c>
      <c r="AJ12" s="7">
        <f t="shared" si="8"/>
        <v>70</v>
      </c>
      <c r="AK12" s="9">
        <f t="shared" si="8"/>
        <v>83.5</v>
      </c>
      <c r="AL12" s="10">
        <f t="shared" si="25"/>
        <v>0.33333333333333331</v>
      </c>
      <c r="AM12" s="11">
        <f t="shared" si="26"/>
        <v>0.66666666666666663</v>
      </c>
      <c r="AN12" s="67">
        <f t="shared" si="27"/>
        <v>79</v>
      </c>
      <c r="AO12" s="42">
        <f t="shared" si="28"/>
        <v>3</v>
      </c>
      <c r="AP12" s="24">
        <f t="shared" si="29"/>
        <v>11</v>
      </c>
      <c r="AQ12" s="5">
        <f t="shared" si="10"/>
        <v>5</v>
      </c>
      <c r="AR12" s="3">
        <f t="shared" si="11"/>
        <v>677</v>
      </c>
      <c r="AS12" s="5">
        <f t="shared" si="12"/>
        <v>411</v>
      </c>
      <c r="AT12" s="7">
        <f t="shared" si="30"/>
        <v>61.545454545454547</v>
      </c>
      <c r="AU12" s="9">
        <f t="shared" si="31"/>
        <v>82.2</v>
      </c>
      <c r="AV12" s="10">
        <f t="shared" si="32"/>
        <v>0.6875</v>
      </c>
      <c r="AW12" s="11">
        <f t="shared" si="13"/>
        <v>0.3125</v>
      </c>
      <c r="AX12" s="67">
        <f t="shared" si="33"/>
        <v>68</v>
      </c>
      <c r="AY12" s="25">
        <f t="shared" si="34"/>
        <v>16</v>
      </c>
    </row>
    <row r="13" spans="1:56" x14ac:dyDescent="0.2">
      <c r="A13" s="63" t="s">
        <v>5</v>
      </c>
      <c r="B13" s="37">
        <v>116</v>
      </c>
      <c r="C13" s="5">
        <v>89</v>
      </c>
      <c r="D13" s="3">
        <v>7392</v>
      </c>
      <c r="E13" s="5">
        <v>7137</v>
      </c>
      <c r="F13" s="7">
        <f t="shared" si="14"/>
        <v>63.724137931034484</v>
      </c>
      <c r="G13" s="9">
        <f t="shared" si="0"/>
        <v>80.19101123595506</v>
      </c>
      <c r="H13" s="10">
        <f t="shared" si="15"/>
        <v>0.56585365853658531</v>
      </c>
      <c r="I13" s="11">
        <f t="shared" si="16"/>
        <v>0.43414634146341463</v>
      </c>
      <c r="J13" s="67">
        <f t="shared" si="17"/>
        <v>70.873170731707319</v>
      </c>
      <c r="K13" s="38">
        <f t="shared" si="18"/>
        <v>205</v>
      </c>
      <c r="L13" s="30">
        <v>53</v>
      </c>
      <c r="M13" s="5">
        <v>70</v>
      </c>
      <c r="N13" s="3">
        <v>3349</v>
      </c>
      <c r="O13" s="5">
        <v>5771</v>
      </c>
      <c r="P13" s="7">
        <f t="shared" si="2"/>
        <v>63.188679245283019</v>
      </c>
      <c r="Q13" s="9">
        <f t="shared" si="3"/>
        <v>82.442857142857136</v>
      </c>
      <c r="R13" s="10">
        <f t="shared" si="4"/>
        <v>0.43089430894308944</v>
      </c>
      <c r="S13" s="11">
        <f t="shared" si="19"/>
        <v>0.56910569105691056</v>
      </c>
      <c r="T13" s="67">
        <f t="shared" si="20"/>
        <v>74.146341463414629</v>
      </c>
      <c r="U13" s="42">
        <f t="shared" si="21"/>
        <v>123</v>
      </c>
      <c r="V13" s="24">
        <v>136</v>
      </c>
      <c r="W13" s="5">
        <v>75</v>
      </c>
      <c r="X13" s="3">
        <v>7371</v>
      </c>
      <c r="Y13" s="5">
        <v>6113</v>
      </c>
      <c r="Z13" s="7">
        <f t="shared" si="5"/>
        <v>54.198529411764703</v>
      </c>
      <c r="AA13" s="9">
        <f t="shared" si="6"/>
        <v>81.506666666666661</v>
      </c>
      <c r="AB13" s="10">
        <f t="shared" si="35"/>
        <v>0.64454976303317535</v>
      </c>
      <c r="AC13" s="11">
        <f t="shared" si="36"/>
        <v>0.35545023696682465</v>
      </c>
      <c r="AD13" s="67">
        <f t="shared" si="23"/>
        <v>63.905213270142177</v>
      </c>
      <c r="AE13" s="25">
        <f t="shared" si="24"/>
        <v>211</v>
      </c>
      <c r="AF13" s="30">
        <v>69</v>
      </c>
      <c r="AG13" s="5">
        <v>75</v>
      </c>
      <c r="AH13" s="3">
        <v>4120</v>
      </c>
      <c r="AI13" s="5">
        <v>6231</v>
      </c>
      <c r="AJ13" s="7">
        <f t="shared" si="8"/>
        <v>59.710144927536234</v>
      </c>
      <c r="AK13" s="9">
        <f t="shared" si="8"/>
        <v>83.08</v>
      </c>
      <c r="AL13" s="10">
        <f t="shared" si="25"/>
        <v>0.47916666666666669</v>
      </c>
      <c r="AM13" s="11">
        <f t="shared" si="26"/>
        <v>0.52083333333333337</v>
      </c>
      <c r="AN13" s="67">
        <f t="shared" si="27"/>
        <v>71.881944444444443</v>
      </c>
      <c r="AO13" s="42">
        <f t="shared" si="28"/>
        <v>144</v>
      </c>
      <c r="AP13" s="24">
        <f t="shared" si="29"/>
        <v>374</v>
      </c>
      <c r="AQ13" s="5">
        <f t="shared" si="10"/>
        <v>309</v>
      </c>
      <c r="AR13" s="3">
        <f t="shared" si="11"/>
        <v>22232</v>
      </c>
      <c r="AS13" s="5">
        <f t="shared" si="12"/>
        <v>25252</v>
      </c>
      <c r="AT13" s="7">
        <f t="shared" si="30"/>
        <v>59.44385026737968</v>
      </c>
      <c r="AU13" s="9">
        <f t="shared" si="31"/>
        <v>81.721682847896446</v>
      </c>
      <c r="AV13" s="10">
        <f t="shared" si="32"/>
        <v>0.54758418740849191</v>
      </c>
      <c r="AW13" s="11">
        <f t="shared" si="13"/>
        <v>0.45241581259150804</v>
      </c>
      <c r="AX13" s="67">
        <f t="shared" si="33"/>
        <v>69.522693997071741</v>
      </c>
      <c r="AY13" s="25">
        <f t="shared" si="34"/>
        <v>683</v>
      </c>
    </row>
    <row r="14" spans="1:56" x14ac:dyDescent="0.2">
      <c r="A14" s="63" t="s">
        <v>6</v>
      </c>
      <c r="B14" s="37">
        <v>2</v>
      </c>
      <c r="C14" s="5">
        <v>1</v>
      </c>
      <c r="D14" s="3">
        <v>137</v>
      </c>
      <c r="E14" s="5">
        <v>77</v>
      </c>
      <c r="F14" s="7">
        <f t="shared" si="14"/>
        <v>68.5</v>
      </c>
      <c r="G14" s="9">
        <f t="shared" si="0"/>
        <v>77</v>
      </c>
      <c r="H14" s="10">
        <f t="shared" si="15"/>
        <v>0.66666666666666663</v>
      </c>
      <c r="I14" s="11">
        <f t="shared" si="16"/>
        <v>0.33333333333333331</v>
      </c>
      <c r="J14" s="67">
        <f t="shared" si="17"/>
        <v>71.333333333333329</v>
      </c>
      <c r="K14" s="38">
        <f t="shared" si="18"/>
        <v>3</v>
      </c>
      <c r="L14" s="30">
        <v>1</v>
      </c>
      <c r="M14" s="5"/>
      <c r="N14" s="3">
        <v>61</v>
      </c>
      <c r="O14" s="5"/>
      <c r="P14" s="7">
        <f t="shared" si="2"/>
        <v>61</v>
      </c>
      <c r="Q14" s="9" t="str">
        <f t="shared" si="3"/>
        <v/>
      </c>
      <c r="R14" s="10">
        <f t="shared" si="4"/>
        <v>1</v>
      </c>
      <c r="S14" s="11">
        <f t="shared" si="19"/>
        <v>0</v>
      </c>
      <c r="T14" s="67">
        <f t="shared" si="20"/>
        <v>61</v>
      </c>
      <c r="U14" s="42">
        <f t="shared" si="21"/>
        <v>1</v>
      </c>
      <c r="V14" s="24">
        <v>1</v>
      </c>
      <c r="W14" s="5">
        <v>2</v>
      </c>
      <c r="X14" s="3">
        <v>70</v>
      </c>
      <c r="Y14" s="5">
        <v>161</v>
      </c>
      <c r="Z14" s="7">
        <f t="shared" si="5"/>
        <v>70</v>
      </c>
      <c r="AA14" s="9">
        <f t="shared" si="6"/>
        <v>80.5</v>
      </c>
      <c r="AB14" s="10">
        <f t="shared" si="35"/>
        <v>0.33333333333333331</v>
      </c>
      <c r="AC14" s="11">
        <f t="shared" si="36"/>
        <v>0.66666666666666663</v>
      </c>
      <c r="AD14" s="67">
        <f t="shared" si="23"/>
        <v>77</v>
      </c>
      <c r="AE14" s="25">
        <f t="shared" si="24"/>
        <v>3</v>
      </c>
      <c r="AF14" s="30"/>
      <c r="AG14" s="5">
        <v>1</v>
      </c>
      <c r="AH14" s="3"/>
      <c r="AI14" s="5">
        <v>77</v>
      </c>
      <c r="AJ14" s="7" t="str">
        <f t="shared" si="8"/>
        <v/>
      </c>
      <c r="AK14" s="9">
        <f t="shared" si="8"/>
        <v>77</v>
      </c>
      <c r="AL14" s="10" t="str">
        <f t="shared" si="25"/>
        <v/>
      </c>
      <c r="AM14" s="11">
        <f t="shared" si="26"/>
        <v>1</v>
      </c>
      <c r="AN14" s="67">
        <f t="shared" si="27"/>
        <v>77</v>
      </c>
      <c r="AO14" s="42">
        <f t="shared" si="28"/>
        <v>1</v>
      </c>
      <c r="AP14" s="24">
        <f t="shared" si="29"/>
        <v>4</v>
      </c>
      <c r="AQ14" s="5">
        <f t="shared" si="10"/>
        <v>4</v>
      </c>
      <c r="AR14" s="3">
        <f t="shared" si="11"/>
        <v>268</v>
      </c>
      <c r="AS14" s="5">
        <f t="shared" si="12"/>
        <v>315</v>
      </c>
      <c r="AT14" s="7">
        <f t="shared" si="30"/>
        <v>67</v>
      </c>
      <c r="AU14" s="9">
        <f t="shared" si="31"/>
        <v>78.75</v>
      </c>
      <c r="AV14" s="10">
        <f t="shared" si="32"/>
        <v>0.5</v>
      </c>
      <c r="AW14" s="11">
        <f t="shared" si="13"/>
        <v>0.5</v>
      </c>
      <c r="AX14" s="67">
        <f t="shared" si="33"/>
        <v>72.875</v>
      </c>
      <c r="AY14" s="25">
        <f t="shared" si="34"/>
        <v>8</v>
      </c>
    </row>
    <row r="15" spans="1:56" x14ac:dyDescent="0.2">
      <c r="A15" s="63" t="s">
        <v>7</v>
      </c>
      <c r="B15" s="37">
        <v>4</v>
      </c>
      <c r="C15" s="16">
        <v>2</v>
      </c>
      <c r="D15" s="3">
        <v>269</v>
      </c>
      <c r="E15" s="16">
        <v>160</v>
      </c>
      <c r="F15" s="7">
        <f t="shared" si="14"/>
        <v>67.25</v>
      </c>
      <c r="G15" s="9">
        <f t="shared" si="0"/>
        <v>80</v>
      </c>
      <c r="H15" s="10">
        <f t="shared" si="15"/>
        <v>0.66666666666666663</v>
      </c>
      <c r="I15" s="11">
        <f t="shared" si="16"/>
        <v>0.33333333333333331</v>
      </c>
      <c r="J15" s="67">
        <f t="shared" si="17"/>
        <v>71.5</v>
      </c>
      <c r="K15" s="38">
        <f t="shared" si="18"/>
        <v>6</v>
      </c>
      <c r="L15" s="30">
        <v>1</v>
      </c>
      <c r="M15" s="16">
        <v>2</v>
      </c>
      <c r="N15" s="3">
        <v>42</v>
      </c>
      <c r="O15" s="16">
        <v>164</v>
      </c>
      <c r="P15" s="7">
        <f t="shared" si="2"/>
        <v>42</v>
      </c>
      <c r="Q15" s="9">
        <f t="shared" si="3"/>
        <v>82</v>
      </c>
      <c r="R15" s="10">
        <f t="shared" si="4"/>
        <v>0.33333333333333331</v>
      </c>
      <c r="S15" s="11">
        <f t="shared" si="19"/>
        <v>0.66666666666666663</v>
      </c>
      <c r="T15" s="67">
        <f t="shared" si="20"/>
        <v>68.666666666666671</v>
      </c>
      <c r="U15" s="42">
        <f t="shared" si="21"/>
        <v>3</v>
      </c>
      <c r="V15" s="24">
        <v>6</v>
      </c>
      <c r="W15" s="16">
        <v>1</v>
      </c>
      <c r="X15" s="3">
        <v>243</v>
      </c>
      <c r="Y15" s="16">
        <v>75</v>
      </c>
      <c r="Z15" s="7">
        <f t="shared" si="5"/>
        <v>40.5</v>
      </c>
      <c r="AA15" s="9">
        <f t="shared" si="6"/>
        <v>75</v>
      </c>
      <c r="AB15" s="10">
        <f t="shared" si="35"/>
        <v>0.8571428571428571</v>
      </c>
      <c r="AC15" s="11">
        <f t="shared" si="36"/>
        <v>0.14285714285714285</v>
      </c>
      <c r="AD15" s="67">
        <f t="shared" si="23"/>
        <v>45.428571428571431</v>
      </c>
      <c r="AE15" s="25">
        <f t="shared" si="24"/>
        <v>7</v>
      </c>
      <c r="AF15" s="30">
        <v>10</v>
      </c>
      <c r="AG15" s="5"/>
      <c r="AH15" s="3">
        <v>553</v>
      </c>
      <c r="AI15" s="5"/>
      <c r="AJ15" s="7">
        <f t="shared" si="8"/>
        <v>55.3</v>
      </c>
      <c r="AK15" s="9" t="str">
        <f t="shared" si="8"/>
        <v/>
      </c>
      <c r="AL15" s="10">
        <f t="shared" si="25"/>
        <v>1</v>
      </c>
      <c r="AM15" s="11" t="str">
        <f t="shared" si="26"/>
        <v/>
      </c>
      <c r="AN15" s="67">
        <f t="shared" si="27"/>
        <v>55.3</v>
      </c>
      <c r="AO15" s="42">
        <f t="shared" si="28"/>
        <v>10</v>
      </c>
      <c r="AP15" s="24">
        <f t="shared" si="29"/>
        <v>21</v>
      </c>
      <c r="AQ15" s="5">
        <f t="shared" si="10"/>
        <v>5</v>
      </c>
      <c r="AR15" s="3">
        <f t="shared" si="11"/>
        <v>1107</v>
      </c>
      <c r="AS15" s="5">
        <f t="shared" si="12"/>
        <v>399</v>
      </c>
      <c r="AT15" s="7">
        <f t="shared" si="30"/>
        <v>52.714285714285715</v>
      </c>
      <c r="AU15" s="9">
        <f t="shared" si="31"/>
        <v>79.8</v>
      </c>
      <c r="AV15" s="10">
        <f t="shared" si="32"/>
        <v>0.80769230769230771</v>
      </c>
      <c r="AW15" s="11">
        <f t="shared" si="13"/>
        <v>0.19230769230769232</v>
      </c>
      <c r="AX15" s="67">
        <f t="shared" si="33"/>
        <v>57.92307692307692</v>
      </c>
      <c r="AY15" s="25">
        <f t="shared" si="34"/>
        <v>26</v>
      </c>
    </row>
    <row r="16" spans="1:56" x14ac:dyDescent="0.2">
      <c r="A16" s="63" t="s">
        <v>8</v>
      </c>
      <c r="B16" s="37">
        <v>6</v>
      </c>
      <c r="C16" s="5">
        <v>7</v>
      </c>
      <c r="D16" s="3">
        <v>303</v>
      </c>
      <c r="E16" s="5">
        <v>562</v>
      </c>
      <c r="F16" s="7">
        <f t="shared" si="14"/>
        <v>50.5</v>
      </c>
      <c r="G16" s="9">
        <f t="shared" si="0"/>
        <v>80.285714285714292</v>
      </c>
      <c r="H16" s="10">
        <f t="shared" si="15"/>
        <v>0.46153846153846156</v>
      </c>
      <c r="I16" s="11">
        <f t="shared" si="16"/>
        <v>0.53846153846153844</v>
      </c>
      <c r="J16" s="67">
        <f t="shared" si="17"/>
        <v>66.538461538461533</v>
      </c>
      <c r="K16" s="38">
        <f t="shared" si="18"/>
        <v>13</v>
      </c>
      <c r="L16" s="30">
        <v>4</v>
      </c>
      <c r="M16" s="5">
        <v>8</v>
      </c>
      <c r="N16" s="3">
        <v>242</v>
      </c>
      <c r="O16" s="5">
        <v>664</v>
      </c>
      <c r="P16" s="7">
        <f t="shared" si="2"/>
        <v>60.5</v>
      </c>
      <c r="Q16" s="9">
        <f t="shared" si="3"/>
        <v>83</v>
      </c>
      <c r="R16" s="10">
        <f t="shared" si="4"/>
        <v>0.33333333333333331</v>
      </c>
      <c r="S16" s="11">
        <f t="shared" si="19"/>
        <v>0.66666666666666663</v>
      </c>
      <c r="T16" s="67">
        <f t="shared" si="20"/>
        <v>75.5</v>
      </c>
      <c r="U16" s="42">
        <f t="shared" si="21"/>
        <v>12</v>
      </c>
      <c r="V16" s="24">
        <v>5</v>
      </c>
      <c r="W16" s="5">
        <v>9</v>
      </c>
      <c r="X16" s="3">
        <v>332</v>
      </c>
      <c r="Y16" s="5">
        <v>722</v>
      </c>
      <c r="Z16" s="7">
        <f t="shared" si="5"/>
        <v>66.400000000000006</v>
      </c>
      <c r="AA16" s="9">
        <f t="shared" si="6"/>
        <v>80.222222222222229</v>
      </c>
      <c r="AB16" s="10">
        <f t="shared" si="35"/>
        <v>0.35714285714285715</v>
      </c>
      <c r="AC16" s="11">
        <f t="shared" si="36"/>
        <v>0.6428571428571429</v>
      </c>
      <c r="AD16" s="67">
        <f t="shared" si="23"/>
        <v>75.285714285714292</v>
      </c>
      <c r="AE16" s="25">
        <f t="shared" si="24"/>
        <v>14</v>
      </c>
      <c r="AF16" s="30">
        <v>6</v>
      </c>
      <c r="AG16" s="5">
        <v>6</v>
      </c>
      <c r="AH16" s="3">
        <v>387</v>
      </c>
      <c r="AI16" s="5">
        <v>494</v>
      </c>
      <c r="AJ16" s="7">
        <f t="shared" si="8"/>
        <v>64.5</v>
      </c>
      <c r="AK16" s="9">
        <f t="shared" si="8"/>
        <v>82.333333333333329</v>
      </c>
      <c r="AL16" s="10">
        <f t="shared" si="25"/>
        <v>0.5</v>
      </c>
      <c r="AM16" s="11">
        <f t="shared" si="26"/>
        <v>0.5</v>
      </c>
      <c r="AN16" s="67">
        <f t="shared" si="27"/>
        <v>73.416666666666671</v>
      </c>
      <c r="AO16" s="42">
        <f t="shared" si="28"/>
        <v>12</v>
      </c>
      <c r="AP16" s="24">
        <f t="shared" si="29"/>
        <v>21</v>
      </c>
      <c r="AQ16" s="5">
        <f t="shared" si="10"/>
        <v>30</v>
      </c>
      <c r="AR16" s="3">
        <f t="shared" si="11"/>
        <v>1264</v>
      </c>
      <c r="AS16" s="5">
        <f t="shared" si="12"/>
        <v>2442</v>
      </c>
      <c r="AT16" s="7">
        <f t="shared" si="30"/>
        <v>60.19047619047619</v>
      </c>
      <c r="AU16" s="9">
        <f t="shared" si="31"/>
        <v>81.400000000000006</v>
      </c>
      <c r="AV16" s="10">
        <f t="shared" si="32"/>
        <v>0.41176470588235292</v>
      </c>
      <c r="AW16" s="11">
        <f t="shared" si="13"/>
        <v>0.58823529411764708</v>
      </c>
      <c r="AX16" s="67">
        <f t="shared" si="33"/>
        <v>72.666666666666671</v>
      </c>
      <c r="AY16" s="25">
        <f t="shared" si="34"/>
        <v>51</v>
      </c>
    </row>
    <row r="17" spans="1:51" x14ac:dyDescent="0.2">
      <c r="A17" s="63" t="s">
        <v>9</v>
      </c>
      <c r="B17" s="39">
        <v>4</v>
      </c>
      <c r="C17" s="5">
        <v>3</v>
      </c>
      <c r="D17" s="17">
        <v>283</v>
      </c>
      <c r="E17" s="5">
        <v>231</v>
      </c>
      <c r="F17" s="7">
        <f t="shared" si="14"/>
        <v>70.75</v>
      </c>
      <c r="G17" s="9">
        <f t="shared" si="0"/>
        <v>77</v>
      </c>
      <c r="H17" s="10">
        <f t="shared" si="15"/>
        <v>0.5714285714285714</v>
      </c>
      <c r="I17" s="11">
        <f t="shared" si="16"/>
        <v>0.42857142857142855</v>
      </c>
      <c r="J17" s="67">
        <f t="shared" si="17"/>
        <v>73.428571428571431</v>
      </c>
      <c r="K17" s="38">
        <f t="shared" si="18"/>
        <v>7</v>
      </c>
      <c r="L17" s="17">
        <v>3</v>
      </c>
      <c r="M17" s="5">
        <v>6</v>
      </c>
      <c r="N17" s="17">
        <v>205</v>
      </c>
      <c r="O17" s="5">
        <v>470</v>
      </c>
      <c r="P17" s="7">
        <f t="shared" si="2"/>
        <v>68.333333333333329</v>
      </c>
      <c r="Q17" s="9">
        <f t="shared" si="3"/>
        <v>78.333333333333329</v>
      </c>
      <c r="R17" s="10">
        <f t="shared" si="4"/>
        <v>0.33333333333333331</v>
      </c>
      <c r="S17" s="11">
        <f t="shared" si="19"/>
        <v>0.66666666666666663</v>
      </c>
      <c r="T17" s="67">
        <f t="shared" si="20"/>
        <v>75</v>
      </c>
      <c r="U17" s="42">
        <f t="shared" si="21"/>
        <v>9</v>
      </c>
      <c r="V17" s="26">
        <v>11</v>
      </c>
      <c r="W17" s="5">
        <v>4</v>
      </c>
      <c r="X17" s="17">
        <v>594</v>
      </c>
      <c r="Y17" s="5">
        <v>319</v>
      </c>
      <c r="Z17" s="7">
        <f t="shared" si="5"/>
        <v>54</v>
      </c>
      <c r="AA17" s="9">
        <f t="shared" si="6"/>
        <v>79.75</v>
      </c>
      <c r="AB17" s="10">
        <f t="shared" si="35"/>
        <v>0.73333333333333328</v>
      </c>
      <c r="AC17" s="11">
        <f t="shared" si="36"/>
        <v>0.26666666666666666</v>
      </c>
      <c r="AD17" s="67">
        <f t="shared" si="23"/>
        <v>60.866666666666667</v>
      </c>
      <c r="AE17" s="25">
        <f t="shared" si="24"/>
        <v>15</v>
      </c>
      <c r="AF17" s="17">
        <v>3</v>
      </c>
      <c r="AG17" s="5">
        <v>4</v>
      </c>
      <c r="AH17" s="3">
        <v>199</v>
      </c>
      <c r="AI17" s="5">
        <v>325</v>
      </c>
      <c r="AJ17" s="7">
        <f t="shared" si="8"/>
        <v>66.333333333333329</v>
      </c>
      <c r="AK17" s="9">
        <f t="shared" si="8"/>
        <v>81.25</v>
      </c>
      <c r="AL17" s="10">
        <f t="shared" si="25"/>
        <v>0.42857142857142855</v>
      </c>
      <c r="AM17" s="11">
        <f t="shared" si="26"/>
        <v>0.5714285714285714</v>
      </c>
      <c r="AN17" s="67">
        <f t="shared" si="27"/>
        <v>74.857142857142861</v>
      </c>
      <c r="AO17" s="42">
        <f t="shared" si="28"/>
        <v>7</v>
      </c>
      <c r="AP17" s="24">
        <f t="shared" si="29"/>
        <v>21</v>
      </c>
      <c r="AQ17" s="5">
        <f t="shared" si="10"/>
        <v>17</v>
      </c>
      <c r="AR17" s="3">
        <f t="shared" si="11"/>
        <v>1281</v>
      </c>
      <c r="AS17" s="5">
        <f t="shared" si="12"/>
        <v>1345</v>
      </c>
      <c r="AT17" s="7">
        <f t="shared" si="30"/>
        <v>61</v>
      </c>
      <c r="AU17" s="9">
        <f t="shared" si="31"/>
        <v>79.117647058823536</v>
      </c>
      <c r="AV17" s="10">
        <f t="shared" si="32"/>
        <v>0.55263157894736847</v>
      </c>
      <c r="AW17" s="11">
        <f t="shared" si="13"/>
        <v>0.44736842105263158</v>
      </c>
      <c r="AX17" s="67">
        <f t="shared" si="33"/>
        <v>69.10526315789474</v>
      </c>
      <c r="AY17" s="25">
        <f t="shared" si="34"/>
        <v>38</v>
      </c>
    </row>
    <row r="18" spans="1:51" x14ac:dyDescent="0.2">
      <c r="A18" s="63" t="s">
        <v>10</v>
      </c>
      <c r="B18" s="37">
        <v>6</v>
      </c>
      <c r="C18" s="16">
        <v>4</v>
      </c>
      <c r="D18" s="3">
        <v>383</v>
      </c>
      <c r="E18" s="16">
        <v>327</v>
      </c>
      <c r="F18" s="7">
        <f t="shared" si="14"/>
        <v>63.833333333333336</v>
      </c>
      <c r="G18" s="9">
        <f t="shared" si="0"/>
        <v>81.75</v>
      </c>
      <c r="H18" s="10">
        <f t="shared" si="15"/>
        <v>0.6</v>
      </c>
      <c r="I18" s="11">
        <f t="shared" si="16"/>
        <v>0.4</v>
      </c>
      <c r="J18" s="67">
        <f t="shared" si="17"/>
        <v>71</v>
      </c>
      <c r="K18" s="38">
        <f t="shared" si="18"/>
        <v>10</v>
      </c>
      <c r="L18" s="30">
        <v>2</v>
      </c>
      <c r="M18" s="16">
        <v>3</v>
      </c>
      <c r="N18" s="3">
        <v>103</v>
      </c>
      <c r="O18" s="16">
        <v>233</v>
      </c>
      <c r="P18" s="7">
        <f t="shared" si="2"/>
        <v>51.5</v>
      </c>
      <c r="Q18" s="9">
        <f t="shared" si="3"/>
        <v>77.666666666666671</v>
      </c>
      <c r="R18" s="10">
        <f t="shared" si="4"/>
        <v>0.4</v>
      </c>
      <c r="S18" s="11">
        <f t="shared" si="19"/>
        <v>0.6</v>
      </c>
      <c r="T18" s="67">
        <f t="shared" si="20"/>
        <v>67.2</v>
      </c>
      <c r="U18" s="42">
        <f t="shared" si="21"/>
        <v>5</v>
      </c>
      <c r="V18" s="24">
        <v>7</v>
      </c>
      <c r="W18" s="16">
        <v>1</v>
      </c>
      <c r="X18" s="3">
        <v>386</v>
      </c>
      <c r="Y18" s="16">
        <v>87</v>
      </c>
      <c r="Z18" s="7">
        <f t="shared" si="5"/>
        <v>55.142857142857146</v>
      </c>
      <c r="AA18" s="9">
        <f t="shared" si="6"/>
        <v>87</v>
      </c>
      <c r="AB18" s="10">
        <f t="shared" si="35"/>
        <v>0.875</v>
      </c>
      <c r="AC18" s="11">
        <f t="shared" si="36"/>
        <v>0.125</v>
      </c>
      <c r="AD18" s="67">
        <f t="shared" si="23"/>
        <v>59.125</v>
      </c>
      <c r="AE18" s="25">
        <f t="shared" si="24"/>
        <v>8</v>
      </c>
      <c r="AF18" s="30">
        <v>6</v>
      </c>
      <c r="AG18" s="5">
        <v>6</v>
      </c>
      <c r="AH18" s="3">
        <v>271</v>
      </c>
      <c r="AI18" s="5">
        <v>503</v>
      </c>
      <c r="AJ18" s="7">
        <f t="shared" si="8"/>
        <v>45.166666666666664</v>
      </c>
      <c r="AK18" s="9">
        <f t="shared" si="8"/>
        <v>83.833333333333329</v>
      </c>
      <c r="AL18" s="10">
        <f t="shared" si="25"/>
        <v>0.5</v>
      </c>
      <c r="AM18" s="11">
        <f t="shared" si="26"/>
        <v>0.5</v>
      </c>
      <c r="AN18" s="67">
        <f t="shared" si="27"/>
        <v>64.5</v>
      </c>
      <c r="AO18" s="42">
        <f t="shared" si="28"/>
        <v>12</v>
      </c>
      <c r="AP18" s="24">
        <f t="shared" si="29"/>
        <v>21</v>
      </c>
      <c r="AQ18" s="5">
        <f t="shared" si="10"/>
        <v>14</v>
      </c>
      <c r="AR18" s="3">
        <f t="shared" si="11"/>
        <v>1143</v>
      </c>
      <c r="AS18" s="5">
        <f t="shared" si="12"/>
        <v>1150</v>
      </c>
      <c r="AT18" s="7">
        <f t="shared" si="30"/>
        <v>54.428571428571431</v>
      </c>
      <c r="AU18" s="9">
        <f t="shared" si="31"/>
        <v>82.142857142857139</v>
      </c>
      <c r="AV18" s="10">
        <f t="shared" si="32"/>
        <v>0.6</v>
      </c>
      <c r="AW18" s="11">
        <f t="shared" si="13"/>
        <v>0.4</v>
      </c>
      <c r="AX18" s="67">
        <f t="shared" si="33"/>
        <v>65.51428571428572</v>
      </c>
      <c r="AY18" s="25">
        <f t="shared" si="34"/>
        <v>35</v>
      </c>
    </row>
    <row r="19" spans="1:51" x14ac:dyDescent="0.2">
      <c r="A19" s="63" t="s">
        <v>11</v>
      </c>
      <c r="B19" s="39"/>
      <c r="C19" s="16">
        <v>1</v>
      </c>
      <c r="D19" s="17"/>
      <c r="E19" s="16">
        <v>81</v>
      </c>
      <c r="F19" s="7" t="str">
        <f t="shared" si="14"/>
        <v/>
      </c>
      <c r="G19" s="9">
        <f t="shared" si="0"/>
        <v>81</v>
      </c>
      <c r="H19" s="10" t="str">
        <f t="shared" si="15"/>
        <v/>
      </c>
      <c r="I19" s="11">
        <f t="shared" si="16"/>
        <v>1</v>
      </c>
      <c r="J19" s="67">
        <f t="shared" si="17"/>
        <v>81</v>
      </c>
      <c r="K19" s="38">
        <f t="shared" si="18"/>
        <v>1</v>
      </c>
      <c r="L19" s="17"/>
      <c r="M19" s="16">
        <v>1</v>
      </c>
      <c r="N19" s="17"/>
      <c r="O19" s="16">
        <v>84</v>
      </c>
      <c r="P19" s="7" t="str">
        <f t="shared" si="2"/>
        <v/>
      </c>
      <c r="Q19" s="9">
        <f t="shared" si="3"/>
        <v>84</v>
      </c>
      <c r="R19" s="10">
        <f t="shared" si="4"/>
        <v>0</v>
      </c>
      <c r="S19" s="11">
        <f t="shared" si="19"/>
        <v>1</v>
      </c>
      <c r="T19" s="67">
        <f t="shared" si="20"/>
        <v>84</v>
      </c>
      <c r="U19" s="42">
        <f t="shared" si="21"/>
        <v>1</v>
      </c>
      <c r="V19" s="26">
        <v>1</v>
      </c>
      <c r="W19" s="16"/>
      <c r="X19" s="17">
        <v>22</v>
      </c>
      <c r="Y19" s="16"/>
      <c r="Z19" s="7">
        <f t="shared" si="5"/>
        <v>22</v>
      </c>
      <c r="AA19" s="9" t="str">
        <f t="shared" si="6"/>
        <v/>
      </c>
      <c r="AB19" s="10">
        <f t="shared" si="35"/>
        <v>1</v>
      </c>
      <c r="AC19" s="11" t="str">
        <f t="shared" si="36"/>
        <v/>
      </c>
      <c r="AD19" s="67">
        <f t="shared" si="23"/>
        <v>22</v>
      </c>
      <c r="AE19" s="25">
        <f t="shared" si="24"/>
        <v>1</v>
      </c>
      <c r="AF19" s="17"/>
      <c r="AG19" s="5"/>
      <c r="AH19" s="3"/>
      <c r="AI19" s="5"/>
      <c r="AJ19" s="7" t="str">
        <f t="shared" si="8"/>
        <v/>
      </c>
      <c r="AK19" s="9" t="str">
        <f t="shared" si="8"/>
        <v/>
      </c>
      <c r="AL19" s="10" t="str">
        <f t="shared" si="25"/>
        <v/>
      </c>
      <c r="AM19" s="11" t="str">
        <f t="shared" si="26"/>
        <v/>
      </c>
      <c r="AN19" s="67" t="str">
        <f t="shared" si="27"/>
        <v/>
      </c>
      <c r="AO19" s="42">
        <f t="shared" si="28"/>
        <v>0</v>
      </c>
      <c r="AP19" s="24">
        <f t="shared" si="29"/>
        <v>1</v>
      </c>
      <c r="AQ19" s="5">
        <f t="shared" si="10"/>
        <v>2</v>
      </c>
      <c r="AR19" s="3">
        <f t="shared" si="11"/>
        <v>22</v>
      </c>
      <c r="AS19" s="5">
        <f t="shared" si="12"/>
        <v>165</v>
      </c>
      <c r="AT19" s="7">
        <f t="shared" si="30"/>
        <v>22</v>
      </c>
      <c r="AU19" s="9">
        <f t="shared" si="31"/>
        <v>82.5</v>
      </c>
      <c r="AV19" s="10">
        <f t="shared" si="32"/>
        <v>0.33333333333333331</v>
      </c>
      <c r="AW19" s="11">
        <f t="shared" si="13"/>
        <v>0.66666666666666663</v>
      </c>
      <c r="AX19" s="67">
        <f t="shared" si="33"/>
        <v>62.333333333333336</v>
      </c>
      <c r="AY19" s="25">
        <f t="shared" si="34"/>
        <v>3</v>
      </c>
    </row>
    <row r="20" spans="1:51" x14ac:dyDescent="0.2">
      <c r="A20" s="63" t="s">
        <v>12</v>
      </c>
      <c r="B20" s="37">
        <v>2</v>
      </c>
      <c r="C20" s="5">
        <v>2</v>
      </c>
      <c r="D20" s="3">
        <v>118</v>
      </c>
      <c r="E20" s="5">
        <v>155</v>
      </c>
      <c r="F20" s="7">
        <f t="shared" si="14"/>
        <v>59</v>
      </c>
      <c r="G20" s="9">
        <f t="shared" si="0"/>
        <v>77.5</v>
      </c>
      <c r="H20" s="10">
        <f t="shared" si="15"/>
        <v>0.5</v>
      </c>
      <c r="I20" s="11">
        <f t="shared" si="16"/>
        <v>0.5</v>
      </c>
      <c r="J20" s="67">
        <f t="shared" si="17"/>
        <v>68.25</v>
      </c>
      <c r="K20" s="38">
        <f t="shared" si="18"/>
        <v>4</v>
      </c>
      <c r="L20" s="30">
        <v>2</v>
      </c>
      <c r="M20" s="5"/>
      <c r="N20" s="3">
        <v>116</v>
      </c>
      <c r="O20" s="5"/>
      <c r="P20" s="7">
        <f t="shared" si="2"/>
        <v>58</v>
      </c>
      <c r="Q20" s="9" t="str">
        <f t="shared" si="3"/>
        <v/>
      </c>
      <c r="R20" s="10">
        <f t="shared" si="4"/>
        <v>1</v>
      </c>
      <c r="S20" s="11">
        <f t="shared" si="19"/>
        <v>0</v>
      </c>
      <c r="T20" s="67">
        <f t="shared" si="20"/>
        <v>58</v>
      </c>
      <c r="U20" s="42">
        <f t="shared" si="21"/>
        <v>2</v>
      </c>
      <c r="V20" s="24">
        <v>1</v>
      </c>
      <c r="W20" s="5">
        <v>3</v>
      </c>
      <c r="X20" s="3">
        <v>32</v>
      </c>
      <c r="Y20" s="5">
        <v>233</v>
      </c>
      <c r="Z20" s="7">
        <f t="shared" si="5"/>
        <v>32</v>
      </c>
      <c r="AA20" s="9">
        <f t="shared" si="6"/>
        <v>77.666666666666671</v>
      </c>
      <c r="AB20" s="10">
        <f t="shared" si="35"/>
        <v>0.25</v>
      </c>
      <c r="AC20" s="11">
        <f t="shared" si="36"/>
        <v>0.75</v>
      </c>
      <c r="AD20" s="67">
        <f t="shared" si="23"/>
        <v>66.25</v>
      </c>
      <c r="AE20" s="25">
        <f t="shared" si="24"/>
        <v>4</v>
      </c>
      <c r="AF20" s="30">
        <v>1</v>
      </c>
      <c r="AG20" s="5">
        <v>3</v>
      </c>
      <c r="AH20" s="3">
        <v>51</v>
      </c>
      <c r="AI20" s="5">
        <v>258</v>
      </c>
      <c r="AJ20" s="7">
        <f t="shared" si="8"/>
        <v>51</v>
      </c>
      <c r="AK20" s="9">
        <f t="shared" si="8"/>
        <v>86</v>
      </c>
      <c r="AL20" s="10">
        <f t="shared" si="25"/>
        <v>0.25</v>
      </c>
      <c r="AM20" s="11">
        <f t="shared" si="26"/>
        <v>0.75</v>
      </c>
      <c r="AN20" s="67">
        <f t="shared" si="27"/>
        <v>77.25</v>
      </c>
      <c r="AO20" s="42">
        <f t="shared" si="28"/>
        <v>4</v>
      </c>
      <c r="AP20" s="24">
        <f t="shared" si="29"/>
        <v>6</v>
      </c>
      <c r="AQ20" s="5">
        <f t="shared" si="10"/>
        <v>8</v>
      </c>
      <c r="AR20" s="3">
        <f t="shared" si="11"/>
        <v>317</v>
      </c>
      <c r="AS20" s="5">
        <f t="shared" si="12"/>
        <v>646</v>
      </c>
      <c r="AT20" s="7">
        <f t="shared" si="30"/>
        <v>52.833333333333336</v>
      </c>
      <c r="AU20" s="9">
        <f t="shared" si="31"/>
        <v>80.75</v>
      </c>
      <c r="AV20" s="10">
        <f t="shared" si="32"/>
        <v>0.42857142857142855</v>
      </c>
      <c r="AW20" s="11">
        <f t="shared" si="13"/>
        <v>0.5714285714285714</v>
      </c>
      <c r="AX20" s="67">
        <f t="shared" si="33"/>
        <v>68.785714285714292</v>
      </c>
      <c r="AY20" s="25">
        <f t="shared" si="34"/>
        <v>14</v>
      </c>
    </row>
    <row r="21" spans="1:51" x14ac:dyDescent="0.2">
      <c r="A21" s="63" t="s">
        <v>13</v>
      </c>
      <c r="B21" s="37"/>
      <c r="C21" s="5"/>
      <c r="D21" s="3"/>
      <c r="E21" s="5"/>
      <c r="F21" s="7" t="str">
        <f t="shared" si="14"/>
        <v/>
      </c>
      <c r="G21" s="9" t="str">
        <f t="shared" si="0"/>
        <v/>
      </c>
      <c r="H21" s="10" t="str">
        <f t="shared" si="15"/>
        <v/>
      </c>
      <c r="I21" s="11" t="str">
        <f t="shared" si="16"/>
        <v/>
      </c>
      <c r="J21" s="67" t="str">
        <f t="shared" si="17"/>
        <v/>
      </c>
      <c r="K21" s="38">
        <f t="shared" si="18"/>
        <v>0</v>
      </c>
      <c r="L21" s="30"/>
      <c r="M21" s="5">
        <v>1</v>
      </c>
      <c r="N21" s="3"/>
      <c r="O21" s="5">
        <v>78</v>
      </c>
      <c r="P21" s="7" t="str">
        <f t="shared" si="2"/>
        <v/>
      </c>
      <c r="Q21" s="9">
        <f t="shared" si="3"/>
        <v>78</v>
      </c>
      <c r="R21" s="10">
        <f t="shared" si="4"/>
        <v>0</v>
      </c>
      <c r="S21" s="11">
        <f t="shared" si="19"/>
        <v>1</v>
      </c>
      <c r="T21" s="67">
        <f t="shared" si="20"/>
        <v>78</v>
      </c>
      <c r="U21" s="42">
        <f t="shared" si="21"/>
        <v>1</v>
      </c>
      <c r="V21" s="24"/>
      <c r="W21" s="5"/>
      <c r="X21" s="3"/>
      <c r="Y21" s="5"/>
      <c r="Z21" s="7" t="str">
        <f t="shared" si="5"/>
        <v/>
      </c>
      <c r="AA21" s="9" t="str">
        <f t="shared" si="6"/>
        <v/>
      </c>
      <c r="AB21" s="10" t="str">
        <f t="shared" si="35"/>
        <v/>
      </c>
      <c r="AC21" s="11" t="str">
        <f t="shared" si="36"/>
        <v/>
      </c>
      <c r="AD21" s="67" t="str">
        <f t="shared" si="23"/>
        <v/>
      </c>
      <c r="AE21" s="25">
        <f t="shared" si="24"/>
        <v>0</v>
      </c>
      <c r="AF21" s="30">
        <v>1</v>
      </c>
      <c r="AG21" s="5">
        <v>1</v>
      </c>
      <c r="AH21" s="3">
        <v>71</v>
      </c>
      <c r="AI21" s="5">
        <v>76</v>
      </c>
      <c r="AJ21" s="7">
        <f t="shared" si="8"/>
        <v>71</v>
      </c>
      <c r="AK21" s="9">
        <f t="shared" si="8"/>
        <v>76</v>
      </c>
      <c r="AL21" s="10">
        <f t="shared" si="25"/>
        <v>0.5</v>
      </c>
      <c r="AM21" s="11">
        <f t="shared" si="26"/>
        <v>0.5</v>
      </c>
      <c r="AN21" s="67">
        <f t="shared" si="27"/>
        <v>73.5</v>
      </c>
      <c r="AO21" s="42">
        <f t="shared" si="28"/>
        <v>2</v>
      </c>
      <c r="AP21" s="24">
        <f t="shared" si="29"/>
        <v>1</v>
      </c>
      <c r="AQ21" s="5">
        <f t="shared" si="10"/>
        <v>2</v>
      </c>
      <c r="AR21" s="3">
        <f t="shared" si="11"/>
        <v>71</v>
      </c>
      <c r="AS21" s="5">
        <f t="shared" si="12"/>
        <v>154</v>
      </c>
      <c r="AT21" s="7">
        <f t="shared" si="30"/>
        <v>71</v>
      </c>
      <c r="AU21" s="9">
        <f t="shared" si="31"/>
        <v>77</v>
      </c>
      <c r="AV21" s="10">
        <f t="shared" si="32"/>
        <v>0.33333333333333331</v>
      </c>
      <c r="AW21" s="11">
        <f t="shared" si="13"/>
        <v>0.66666666666666663</v>
      </c>
      <c r="AX21" s="67">
        <f t="shared" si="33"/>
        <v>75</v>
      </c>
      <c r="AY21" s="25">
        <f t="shared" si="34"/>
        <v>3</v>
      </c>
    </row>
    <row r="22" spans="1:51" x14ac:dyDescent="0.2">
      <c r="A22" s="63" t="s">
        <v>58</v>
      </c>
      <c r="B22" s="37"/>
      <c r="C22" s="5">
        <v>1</v>
      </c>
      <c r="D22" s="3"/>
      <c r="E22" s="5">
        <v>85</v>
      </c>
      <c r="F22" s="7" t="str">
        <f t="shared" si="14"/>
        <v/>
      </c>
      <c r="G22" s="9">
        <f t="shared" si="0"/>
        <v>85</v>
      </c>
      <c r="H22" s="10" t="str">
        <f t="shared" si="15"/>
        <v/>
      </c>
      <c r="I22" s="11">
        <f t="shared" si="16"/>
        <v>1</v>
      </c>
      <c r="J22" s="67">
        <f t="shared" si="17"/>
        <v>85</v>
      </c>
      <c r="K22" s="38">
        <f t="shared" si="18"/>
        <v>1</v>
      </c>
      <c r="L22" s="30"/>
      <c r="M22" s="5">
        <v>1</v>
      </c>
      <c r="N22" s="3"/>
      <c r="O22" s="5">
        <v>92</v>
      </c>
      <c r="P22" s="7" t="str">
        <f t="shared" si="2"/>
        <v/>
      </c>
      <c r="Q22" s="9">
        <f t="shared" si="3"/>
        <v>92</v>
      </c>
      <c r="R22" s="10">
        <f t="shared" si="4"/>
        <v>0</v>
      </c>
      <c r="S22" s="11">
        <f t="shared" si="19"/>
        <v>1</v>
      </c>
      <c r="T22" s="67">
        <f t="shared" si="20"/>
        <v>92</v>
      </c>
      <c r="U22" s="42">
        <f t="shared" si="21"/>
        <v>1</v>
      </c>
      <c r="V22" s="24"/>
      <c r="W22" s="5"/>
      <c r="X22" s="3"/>
      <c r="Y22" s="5"/>
      <c r="Z22" s="7" t="str">
        <f t="shared" si="5"/>
        <v/>
      </c>
      <c r="AA22" s="9" t="str">
        <f t="shared" si="6"/>
        <v/>
      </c>
      <c r="AB22" s="10" t="str">
        <f t="shared" si="35"/>
        <v/>
      </c>
      <c r="AC22" s="11" t="str">
        <f t="shared" si="36"/>
        <v/>
      </c>
      <c r="AD22" s="67" t="str">
        <f t="shared" si="23"/>
        <v/>
      </c>
      <c r="AE22" s="25">
        <f t="shared" si="24"/>
        <v>0</v>
      </c>
      <c r="AF22" s="30"/>
      <c r="AG22" s="5">
        <v>2</v>
      </c>
      <c r="AH22" s="3"/>
      <c r="AI22" s="5">
        <v>181</v>
      </c>
      <c r="AJ22" s="7" t="str">
        <f t="shared" si="8"/>
        <v/>
      </c>
      <c r="AK22" s="9">
        <f t="shared" si="8"/>
        <v>90.5</v>
      </c>
      <c r="AL22" s="10" t="str">
        <f t="shared" si="25"/>
        <v/>
      </c>
      <c r="AM22" s="11">
        <f t="shared" si="26"/>
        <v>1</v>
      </c>
      <c r="AN22" s="67">
        <f t="shared" si="27"/>
        <v>90.5</v>
      </c>
      <c r="AO22" s="42">
        <f t="shared" si="28"/>
        <v>2</v>
      </c>
      <c r="AP22" s="24">
        <f t="shared" si="29"/>
        <v>0</v>
      </c>
      <c r="AQ22" s="5">
        <f t="shared" si="10"/>
        <v>4</v>
      </c>
      <c r="AR22" s="3">
        <f t="shared" si="11"/>
        <v>0</v>
      </c>
      <c r="AS22" s="5">
        <f t="shared" si="12"/>
        <v>358</v>
      </c>
      <c r="AT22" s="7" t="str">
        <f t="shared" si="30"/>
        <v/>
      </c>
      <c r="AU22" s="9">
        <f t="shared" si="31"/>
        <v>89.5</v>
      </c>
      <c r="AV22" s="10" t="str">
        <f t="shared" si="32"/>
        <v/>
      </c>
      <c r="AW22" s="11">
        <f t="shared" si="13"/>
        <v>1</v>
      </c>
      <c r="AX22" s="67">
        <f t="shared" si="33"/>
        <v>89.5</v>
      </c>
      <c r="AY22" s="25">
        <f t="shared" si="34"/>
        <v>4</v>
      </c>
    </row>
    <row r="23" spans="1:51" x14ac:dyDescent="0.2">
      <c r="A23" s="63" t="s">
        <v>14</v>
      </c>
      <c r="B23" s="37">
        <v>35</v>
      </c>
      <c r="C23" s="5">
        <v>48</v>
      </c>
      <c r="D23" s="3">
        <v>2038</v>
      </c>
      <c r="E23" s="5">
        <v>3874</v>
      </c>
      <c r="F23" s="7">
        <f t="shared" si="14"/>
        <v>58.228571428571428</v>
      </c>
      <c r="G23" s="9">
        <f t="shared" si="0"/>
        <v>80.708333333333329</v>
      </c>
      <c r="H23" s="10">
        <f t="shared" si="15"/>
        <v>0.42168674698795183</v>
      </c>
      <c r="I23" s="11">
        <f t="shared" si="16"/>
        <v>0.57831325301204817</v>
      </c>
      <c r="J23" s="67">
        <f t="shared" si="17"/>
        <v>71.228915662650607</v>
      </c>
      <c r="K23" s="38">
        <f t="shared" si="18"/>
        <v>83</v>
      </c>
      <c r="L23" s="30">
        <v>29</v>
      </c>
      <c r="M23" s="5">
        <v>39</v>
      </c>
      <c r="N23" s="3">
        <v>1957</v>
      </c>
      <c r="O23" s="5">
        <v>3226</v>
      </c>
      <c r="P23" s="7">
        <f t="shared" si="2"/>
        <v>67.482758620689651</v>
      </c>
      <c r="Q23" s="9">
        <f t="shared" si="3"/>
        <v>82.717948717948715</v>
      </c>
      <c r="R23" s="10">
        <f t="shared" si="4"/>
        <v>0.4264705882352941</v>
      </c>
      <c r="S23" s="11">
        <f t="shared" si="19"/>
        <v>0.57352941176470584</v>
      </c>
      <c r="T23" s="67">
        <f t="shared" si="20"/>
        <v>76.220588235294116</v>
      </c>
      <c r="U23" s="42">
        <f t="shared" si="21"/>
        <v>68</v>
      </c>
      <c r="V23" s="24">
        <v>65</v>
      </c>
      <c r="W23" s="5">
        <v>48</v>
      </c>
      <c r="X23" s="3">
        <v>3906</v>
      </c>
      <c r="Y23" s="5">
        <v>3887</v>
      </c>
      <c r="Z23" s="7">
        <f t="shared" si="5"/>
        <v>60.092307692307692</v>
      </c>
      <c r="AA23" s="9">
        <f t="shared" si="6"/>
        <v>80.979166666666671</v>
      </c>
      <c r="AB23" s="10">
        <f t="shared" si="35"/>
        <v>0.5752212389380531</v>
      </c>
      <c r="AC23" s="11">
        <f t="shared" si="36"/>
        <v>0.4247787610619469</v>
      </c>
      <c r="AD23" s="67">
        <f t="shared" si="23"/>
        <v>68.964601769911511</v>
      </c>
      <c r="AE23" s="25">
        <f t="shared" si="24"/>
        <v>113</v>
      </c>
      <c r="AF23" s="30">
        <v>26</v>
      </c>
      <c r="AG23" s="5">
        <v>47</v>
      </c>
      <c r="AH23" s="3">
        <v>1636</v>
      </c>
      <c r="AI23" s="5">
        <v>3947</v>
      </c>
      <c r="AJ23" s="7">
        <f t="shared" si="8"/>
        <v>62.92307692307692</v>
      </c>
      <c r="AK23" s="9">
        <f t="shared" si="8"/>
        <v>83.978723404255319</v>
      </c>
      <c r="AL23" s="10">
        <f t="shared" si="25"/>
        <v>0.35616438356164382</v>
      </c>
      <c r="AM23" s="11">
        <f t="shared" si="26"/>
        <v>0.64383561643835618</v>
      </c>
      <c r="AN23" s="67">
        <f t="shared" si="27"/>
        <v>76.479452054794521</v>
      </c>
      <c r="AO23" s="42">
        <f t="shared" si="28"/>
        <v>73</v>
      </c>
      <c r="AP23" s="24">
        <f t="shared" si="29"/>
        <v>155</v>
      </c>
      <c r="AQ23" s="5">
        <f t="shared" si="10"/>
        <v>182</v>
      </c>
      <c r="AR23" s="3">
        <f t="shared" si="11"/>
        <v>9537</v>
      </c>
      <c r="AS23" s="5">
        <f t="shared" si="12"/>
        <v>14934</v>
      </c>
      <c r="AT23" s="7">
        <f t="shared" si="30"/>
        <v>61.529032258064518</v>
      </c>
      <c r="AU23" s="9">
        <f t="shared" si="31"/>
        <v>82.054945054945051</v>
      </c>
      <c r="AV23" s="10">
        <f t="shared" si="32"/>
        <v>0.4599406528189911</v>
      </c>
      <c r="AW23" s="11">
        <f t="shared" si="13"/>
        <v>0.5400593471810089</v>
      </c>
      <c r="AX23" s="67">
        <f t="shared" si="33"/>
        <v>72.614243323442139</v>
      </c>
      <c r="AY23" s="25">
        <f t="shared" si="34"/>
        <v>337</v>
      </c>
    </row>
    <row r="24" spans="1:51" x14ac:dyDescent="0.2">
      <c r="A24" s="63" t="s">
        <v>15</v>
      </c>
      <c r="B24" s="39">
        <v>9</v>
      </c>
      <c r="C24" s="5">
        <v>14</v>
      </c>
      <c r="D24" s="17">
        <v>561</v>
      </c>
      <c r="E24" s="5">
        <v>1141</v>
      </c>
      <c r="F24" s="7">
        <f t="shared" si="14"/>
        <v>62.333333333333336</v>
      </c>
      <c r="G24" s="9">
        <f t="shared" si="0"/>
        <v>81.5</v>
      </c>
      <c r="H24" s="10">
        <f t="shared" si="15"/>
        <v>0.39130434782608697</v>
      </c>
      <c r="I24" s="11">
        <f t="shared" si="16"/>
        <v>0.60869565217391308</v>
      </c>
      <c r="J24" s="67">
        <f t="shared" si="17"/>
        <v>74</v>
      </c>
      <c r="K24" s="38">
        <f t="shared" si="18"/>
        <v>23</v>
      </c>
      <c r="L24" s="17">
        <v>2</v>
      </c>
      <c r="M24" s="5">
        <v>6</v>
      </c>
      <c r="N24" s="17">
        <v>90</v>
      </c>
      <c r="O24" s="5">
        <v>502</v>
      </c>
      <c r="P24" s="7">
        <f t="shared" si="2"/>
        <v>45</v>
      </c>
      <c r="Q24" s="9">
        <f t="shared" si="3"/>
        <v>83.666666666666671</v>
      </c>
      <c r="R24" s="10">
        <f t="shared" si="4"/>
        <v>0.25</v>
      </c>
      <c r="S24" s="11">
        <f t="shared" si="19"/>
        <v>0.75</v>
      </c>
      <c r="T24" s="67">
        <f t="shared" si="20"/>
        <v>74</v>
      </c>
      <c r="U24" s="42">
        <f t="shared" si="21"/>
        <v>8</v>
      </c>
      <c r="V24" s="26">
        <v>6</v>
      </c>
      <c r="W24" s="5">
        <v>11</v>
      </c>
      <c r="X24" s="17">
        <v>416</v>
      </c>
      <c r="Y24" s="5">
        <v>861</v>
      </c>
      <c r="Z24" s="7">
        <f t="shared" si="5"/>
        <v>69.333333333333329</v>
      </c>
      <c r="AA24" s="9">
        <f t="shared" si="6"/>
        <v>78.272727272727266</v>
      </c>
      <c r="AB24" s="10">
        <f t="shared" si="35"/>
        <v>0.35294117647058826</v>
      </c>
      <c r="AC24" s="11">
        <f t="shared" si="36"/>
        <v>0.6470588235294118</v>
      </c>
      <c r="AD24" s="67">
        <f t="shared" si="23"/>
        <v>75.117647058823536</v>
      </c>
      <c r="AE24" s="25">
        <f t="shared" si="24"/>
        <v>17</v>
      </c>
      <c r="AF24" s="17">
        <v>13</v>
      </c>
      <c r="AG24" s="5">
        <v>10</v>
      </c>
      <c r="AH24" s="3">
        <v>732</v>
      </c>
      <c r="AI24" s="5">
        <v>817</v>
      </c>
      <c r="AJ24" s="7">
        <f t="shared" si="8"/>
        <v>56.307692307692307</v>
      </c>
      <c r="AK24" s="9">
        <f t="shared" si="8"/>
        <v>81.7</v>
      </c>
      <c r="AL24" s="10">
        <f t="shared" si="25"/>
        <v>0.56521739130434778</v>
      </c>
      <c r="AM24" s="11">
        <f t="shared" si="26"/>
        <v>0.43478260869565216</v>
      </c>
      <c r="AN24" s="67">
        <f t="shared" si="27"/>
        <v>67.347826086956516</v>
      </c>
      <c r="AO24" s="42">
        <f t="shared" si="28"/>
        <v>23</v>
      </c>
      <c r="AP24" s="24">
        <f t="shared" si="29"/>
        <v>30</v>
      </c>
      <c r="AQ24" s="5">
        <f t="shared" si="10"/>
        <v>41</v>
      </c>
      <c r="AR24" s="3">
        <f t="shared" si="11"/>
        <v>1799</v>
      </c>
      <c r="AS24" s="5">
        <f t="shared" si="12"/>
        <v>3321</v>
      </c>
      <c r="AT24" s="7">
        <f t="shared" si="30"/>
        <v>59.966666666666669</v>
      </c>
      <c r="AU24" s="9">
        <f t="shared" si="31"/>
        <v>81</v>
      </c>
      <c r="AV24" s="10">
        <f t="shared" si="32"/>
        <v>0.42253521126760563</v>
      </c>
      <c r="AW24" s="11">
        <f t="shared" si="13"/>
        <v>0.57746478873239437</v>
      </c>
      <c r="AX24" s="67">
        <f t="shared" si="33"/>
        <v>72.112676056338032</v>
      </c>
      <c r="AY24" s="25">
        <f t="shared" si="34"/>
        <v>71</v>
      </c>
    </row>
    <row r="25" spans="1:51" x14ac:dyDescent="0.2">
      <c r="A25" s="63" t="s">
        <v>16</v>
      </c>
      <c r="B25" s="37"/>
      <c r="C25" s="5"/>
      <c r="D25" s="3"/>
      <c r="E25" s="5"/>
      <c r="F25" s="7" t="str">
        <f t="shared" si="14"/>
        <v/>
      </c>
      <c r="G25" s="9" t="str">
        <f t="shared" si="0"/>
        <v/>
      </c>
      <c r="H25" s="10" t="str">
        <f t="shared" si="15"/>
        <v/>
      </c>
      <c r="I25" s="11" t="str">
        <f t="shared" si="16"/>
        <v/>
      </c>
      <c r="J25" s="67" t="str">
        <f t="shared" si="17"/>
        <v/>
      </c>
      <c r="K25" s="38">
        <f t="shared" si="18"/>
        <v>0</v>
      </c>
      <c r="L25" s="30"/>
      <c r="M25" s="5"/>
      <c r="N25" s="3"/>
      <c r="O25" s="5"/>
      <c r="P25" s="7" t="str">
        <f t="shared" si="2"/>
        <v/>
      </c>
      <c r="Q25" s="9" t="str">
        <f t="shared" si="3"/>
        <v/>
      </c>
      <c r="R25" s="10" t="str">
        <f t="shared" si="4"/>
        <v/>
      </c>
      <c r="S25" s="11" t="str">
        <f t="shared" si="19"/>
        <v/>
      </c>
      <c r="T25" s="67" t="str">
        <f t="shared" si="20"/>
        <v/>
      </c>
      <c r="U25" s="42">
        <f t="shared" si="21"/>
        <v>0</v>
      </c>
      <c r="V25" s="24">
        <v>1</v>
      </c>
      <c r="W25" s="5">
        <v>2</v>
      </c>
      <c r="X25" s="3">
        <v>67</v>
      </c>
      <c r="Y25" s="5">
        <v>157</v>
      </c>
      <c r="Z25" s="7">
        <f t="shared" si="5"/>
        <v>67</v>
      </c>
      <c r="AA25" s="9">
        <f t="shared" si="6"/>
        <v>78.5</v>
      </c>
      <c r="AB25" s="10">
        <f t="shared" si="35"/>
        <v>0.33333333333333331</v>
      </c>
      <c r="AC25" s="11">
        <f t="shared" si="36"/>
        <v>0.66666666666666663</v>
      </c>
      <c r="AD25" s="67">
        <f t="shared" si="23"/>
        <v>74.666666666666671</v>
      </c>
      <c r="AE25" s="25">
        <f t="shared" si="24"/>
        <v>3</v>
      </c>
      <c r="AF25" s="30"/>
      <c r="AG25" s="5">
        <v>2</v>
      </c>
      <c r="AH25" s="3"/>
      <c r="AI25" s="5">
        <v>175</v>
      </c>
      <c r="AJ25" s="7" t="str">
        <f t="shared" si="8"/>
        <v/>
      </c>
      <c r="AK25" s="9">
        <f t="shared" si="8"/>
        <v>87.5</v>
      </c>
      <c r="AL25" s="10" t="str">
        <f t="shared" si="25"/>
        <v/>
      </c>
      <c r="AM25" s="11">
        <f t="shared" si="26"/>
        <v>1</v>
      </c>
      <c r="AN25" s="67">
        <f t="shared" si="27"/>
        <v>87.5</v>
      </c>
      <c r="AO25" s="42">
        <f t="shared" si="28"/>
        <v>2</v>
      </c>
      <c r="AP25" s="24">
        <f t="shared" si="29"/>
        <v>1</v>
      </c>
      <c r="AQ25" s="5">
        <f t="shared" si="10"/>
        <v>4</v>
      </c>
      <c r="AR25" s="3">
        <f t="shared" si="11"/>
        <v>67</v>
      </c>
      <c r="AS25" s="5">
        <f t="shared" si="12"/>
        <v>332</v>
      </c>
      <c r="AT25" s="7">
        <f t="shared" si="30"/>
        <v>67</v>
      </c>
      <c r="AU25" s="9">
        <f t="shared" si="31"/>
        <v>83</v>
      </c>
      <c r="AV25" s="10">
        <f t="shared" si="32"/>
        <v>0.2</v>
      </c>
      <c r="AW25" s="11">
        <f t="shared" si="13"/>
        <v>0.8</v>
      </c>
      <c r="AX25" s="67">
        <f t="shared" si="33"/>
        <v>79.8</v>
      </c>
      <c r="AY25" s="25">
        <f t="shared" si="34"/>
        <v>5</v>
      </c>
    </row>
    <row r="26" spans="1:51" x14ac:dyDescent="0.2">
      <c r="A26" s="63" t="s">
        <v>57</v>
      </c>
      <c r="B26" s="37">
        <v>6</v>
      </c>
      <c r="C26" s="5">
        <v>4</v>
      </c>
      <c r="D26" s="3">
        <v>326</v>
      </c>
      <c r="E26" s="5">
        <v>333</v>
      </c>
      <c r="F26" s="7">
        <f t="shared" si="14"/>
        <v>54.333333333333336</v>
      </c>
      <c r="G26" s="9">
        <f t="shared" si="0"/>
        <v>83.25</v>
      </c>
      <c r="H26" s="10">
        <f t="shared" si="15"/>
        <v>0.6</v>
      </c>
      <c r="I26" s="11">
        <f t="shared" si="16"/>
        <v>0.4</v>
      </c>
      <c r="J26" s="67">
        <f t="shared" si="17"/>
        <v>65.900000000000006</v>
      </c>
      <c r="K26" s="38">
        <f t="shared" si="18"/>
        <v>10</v>
      </c>
      <c r="L26" s="30"/>
      <c r="M26" s="5">
        <v>3</v>
      </c>
      <c r="N26" s="3"/>
      <c r="O26" s="5">
        <v>251</v>
      </c>
      <c r="P26" s="7" t="str">
        <f t="shared" si="2"/>
        <v/>
      </c>
      <c r="Q26" s="9">
        <f t="shared" si="3"/>
        <v>83.666666666666671</v>
      </c>
      <c r="R26" s="10">
        <f t="shared" si="4"/>
        <v>0</v>
      </c>
      <c r="S26" s="11">
        <f t="shared" si="19"/>
        <v>1</v>
      </c>
      <c r="T26" s="67">
        <f t="shared" si="20"/>
        <v>83.666666666666671</v>
      </c>
      <c r="U26" s="42">
        <f t="shared" si="21"/>
        <v>3</v>
      </c>
      <c r="V26" s="24">
        <v>12</v>
      </c>
      <c r="W26" s="5">
        <v>7</v>
      </c>
      <c r="X26" s="3">
        <v>588</v>
      </c>
      <c r="Y26" s="5">
        <v>560</v>
      </c>
      <c r="Z26" s="7">
        <f t="shared" si="5"/>
        <v>49</v>
      </c>
      <c r="AA26" s="9">
        <f t="shared" si="6"/>
        <v>80</v>
      </c>
      <c r="AB26" s="10">
        <f t="shared" si="35"/>
        <v>0.63157894736842102</v>
      </c>
      <c r="AC26" s="11">
        <f t="shared" si="36"/>
        <v>0.36842105263157893</v>
      </c>
      <c r="AD26" s="67">
        <f t="shared" si="23"/>
        <v>60.421052631578945</v>
      </c>
      <c r="AE26" s="25">
        <f t="shared" si="24"/>
        <v>19</v>
      </c>
      <c r="AF26" s="30">
        <v>1</v>
      </c>
      <c r="AG26" s="5">
        <v>4</v>
      </c>
      <c r="AH26" s="3">
        <v>22</v>
      </c>
      <c r="AI26" s="5">
        <v>334</v>
      </c>
      <c r="AJ26" s="7">
        <f t="shared" si="8"/>
        <v>22</v>
      </c>
      <c r="AK26" s="9">
        <f t="shared" si="8"/>
        <v>83.5</v>
      </c>
      <c r="AL26" s="10">
        <f t="shared" si="25"/>
        <v>0.2</v>
      </c>
      <c r="AM26" s="11">
        <f t="shared" si="26"/>
        <v>0.8</v>
      </c>
      <c r="AN26" s="67">
        <f t="shared" si="27"/>
        <v>71.2</v>
      </c>
      <c r="AO26" s="42">
        <f t="shared" si="28"/>
        <v>5</v>
      </c>
      <c r="AP26" s="24">
        <f t="shared" si="29"/>
        <v>19</v>
      </c>
      <c r="AQ26" s="5">
        <f t="shared" si="10"/>
        <v>18</v>
      </c>
      <c r="AR26" s="3">
        <f t="shared" si="11"/>
        <v>936</v>
      </c>
      <c r="AS26" s="5">
        <f t="shared" si="12"/>
        <v>1478</v>
      </c>
      <c r="AT26" s="7">
        <f t="shared" si="30"/>
        <v>49.263157894736842</v>
      </c>
      <c r="AU26" s="9">
        <f t="shared" si="31"/>
        <v>82.111111111111114</v>
      </c>
      <c r="AV26" s="10">
        <f t="shared" si="32"/>
        <v>0.51351351351351349</v>
      </c>
      <c r="AW26" s="11">
        <f t="shared" si="13"/>
        <v>0.48648648648648651</v>
      </c>
      <c r="AX26" s="67">
        <f t="shared" si="33"/>
        <v>65.243243243243242</v>
      </c>
      <c r="AY26" s="25">
        <f t="shared" si="34"/>
        <v>37</v>
      </c>
    </row>
    <row r="27" spans="1:51" x14ac:dyDescent="0.2">
      <c r="A27" s="63" t="s">
        <v>17</v>
      </c>
      <c r="B27" s="37">
        <v>2</v>
      </c>
      <c r="C27" s="5">
        <v>3</v>
      </c>
      <c r="D27" s="3">
        <v>142</v>
      </c>
      <c r="E27" s="5">
        <v>239</v>
      </c>
      <c r="F27" s="7">
        <f t="shared" ref="F27:F54" si="37">IF(B27&gt;0,D27/B27,"")</f>
        <v>71</v>
      </c>
      <c r="G27" s="9">
        <f t="shared" ref="G27:G54" si="38">IF(C27&gt;0,E27/C27,"")</f>
        <v>79.666666666666671</v>
      </c>
      <c r="H27" s="10">
        <f t="shared" si="15"/>
        <v>0.4</v>
      </c>
      <c r="I27" s="11">
        <f t="shared" si="16"/>
        <v>0.6</v>
      </c>
      <c r="J27" s="67">
        <f t="shared" si="17"/>
        <v>76.2</v>
      </c>
      <c r="K27" s="38">
        <f t="shared" si="18"/>
        <v>5</v>
      </c>
      <c r="L27" s="30">
        <v>1</v>
      </c>
      <c r="M27" s="5">
        <v>2</v>
      </c>
      <c r="N27" s="3">
        <v>45</v>
      </c>
      <c r="O27" s="5">
        <v>154</v>
      </c>
      <c r="P27" s="7">
        <f t="shared" ref="P27:P54" si="39">IF(L27&gt;0,N27/L27,"")</f>
        <v>45</v>
      </c>
      <c r="Q27" s="9">
        <f t="shared" ref="Q27:Q54" si="40">IF(M27&gt;0,O27/M27,"")</f>
        <v>77</v>
      </c>
      <c r="R27" s="10">
        <f t="shared" ref="R27:R54" si="41">IF(U27&gt;0,L27/U27,"")</f>
        <v>0.33333333333333331</v>
      </c>
      <c r="S27" s="11">
        <f t="shared" si="19"/>
        <v>0.66666666666666663</v>
      </c>
      <c r="T27" s="67">
        <f t="shared" si="20"/>
        <v>66.333333333333329</v>
      </c>
      <c r="U27" s="42">
        <f t="shared" si="21"/>
        <v>3</v>
      </c>
      <c r="V27" s="24"/>
      <c r="W27" s="5">
        <v>1</v>
      </c>
      <c r="X27" s="3"/>
      <c r="Y27" s="5">
        <v>84</v>
      </c>
      <c r="Z27" s="7" t="str">
        <f t="shared" si="5"/>
        <v/>
      </c>
      <c r="AA27" s="9">
        <f t="shared" si="6"/>
        <v>84</v>
      </c>
      <c r="AB27" s="10" t="str">
        <f t="shared" si="35"/>
        <v/>
      </c>
      <c r="AC27" s="11">
        <f t="shared" si="36"/>
        <v>1</v>
      </c>
      <c r="AD27" s="67">
        <f t="shared" si="23"/>
        <v>84</v>
      </c>
      <c r="AE27" s="25">
        <f t="shared" si="24"/>
        <v>1</v>
      </c>
      <c r="AF27" s="30">
        <v>3</v>
      </c>
      <c r="AG27" s="5">
        <v>3</v>
      </c>
      <c r="AH27" s="3">
        <v>175</v>
      </c>
      <c r="AI27" s="5">
        <v>234</v>
      </c>
      <c r="AJ27" s="7">
        <f t="shared" si="8"/>
        <v>58.333333333333336</v>
      </c>
      <c r="AK27" s="9">
        <f t="shared" si="8"/>
        <v>78</v>
      </c>
      <c r="AL27" s="10">
        <f t="shared" si="25"/>
        <v>0.5</v>
      </c>
      <c r="AM27" s="11">
        <f t="shared" si="26"/>
        <v>0.5</v>
      </c>
      <c r="AN27" s="67">
        <f t="shared" si="27"/>
        <v>68.166666666666671</v>
      </c>
      <c r="AO27" s="42">
        <f t="shared" si="28"/>
        <v>6</v>
      </c>
      <c r="AP27" s="24">
        <f t="shared" ref="AP27:AP54" si="42">B27+L27+V27+AF27</f>
        <v>6</v>
      </c>
      <c r="AQ27" s="5">
        <f t="shared" ref="AQ27:AQ54" si="43">C27+M27+W27+AG27</f>
        <v>9</v>
      </c>
      <c r="AR27" s="3">
        <f t="shared" ref="AR27:AR54" si="44">D27+N27+AH27+X27</f>
        <v>362</v>
      </c>
      <c r="AS27" s="5">
        <f t="shared" ref="AS27:AS54" si="45">E27+O27+AI27+Y27</f>
        <v>711</v>
      </c>
      <c r="AT27" s="7">
        <f t="shared" si="30"/>
        <v>60.333333333333336</v>
      </c>
      <c r="AU27" s="9">
        <f t="shared" si="31"/>
        <v>79</v>
      </c>
      <c r="AV27" s="10">
        <f t="shared" si="32"/>
        <v>0.4</v>
      </c>
      <c r="AW27" s="11">
        <f t="shared" si="13"/>
        <v>0.6</v>
      </c>
      <c r="AX27" s="67">
        <f t="shared" si="33"/>
        <v>71.533333333333331</v>
      </c>
      <c r="AY27" s="25">
        <f t="shared" si="34"/>
        <v>15</v>
      </c>
    </row>
    <row r="28" spans="1:51" x14ac:dyDescent="0.2">
      <c r="A28" s="63" t="s">
        <v>18</v>
      </c>
      <c r="B28" s="39">
        <v>1</v>
      </c>
      <c r="C28" s="16">
        <v>2</v>
      </c>
      <c r="D28" s="17">
        <v>44</v>
      </c>
      <c r="E28" s="16">
        <v>161</v>
      </c>
      <c r="F28" s="7">
        <f t="shared" si="37"/>
        <v>44</v>
      </c>
      <c r="G28" s="9">
        <f t="shared" si="38"/>
        <v>80.5</v>
      </c>
      <c r="H28" s="10">
        <f t="shared" si="15"/>
        <v>0.33333333333333331</v>
      </c>
      <c r="I28" s="11">
        <f t="shared" si="16"/>
        <v>0.66666666666666663</v>
      </c>
      <c r="J28" s="67">
        <f t="shared" si="17"/>
        <v>68.333333333333329</v>
      </c>
      <c r="K28" s="38">
        <f t="shared" si="18"/>
        <v>3</v>
      </c>
      <c r="L28" s="17">
        <v>5</v>
      </c>
      <c r="M28" s="16">
        <v>7</v>
      </c>
      <c r="N28" s="17">
        <v>340</v>
      </c>
      <c r="O28" s="16">
        <v>558</v>
      </c>
      <c r="P28" s="7">
        <f t="shared" si="39"/>
        <v>68</v>
      </c>
      <c r="Q28" s="9">
        <f t="shared" si="40"/>
        <v>79.714285714285708</v>
      </c>
      <c r="R28" s="10">
        <f t="shared" si="41"/>
        <v>0.41666666666666669</v>
      </c>
      <c r="S28" s="11">
        <f t="shared" si="19"/>
        <v>0.58333333333333337</v>
      </c>
      <c r="T28" s="67">
        <f t="shared" si="20"/>
        <v>74.833333333333329</v>
      </c>
      <c r="U28" s="42">
        <f t="shared" si="21"/>
        <v>12</v>
      </c>
      <c r="V28" s="26">
        <v>11</v>
      </c>
      <c r="W28" s="16">
        <v>3</v>
      </c>
      <c r="X28" s="17">
        <v>652</v>
      </c>
      <c r="Y28" s="16">
        <v>247</v>
      </c>
      <c r="Z28" s="7">
        <f t="shared" si="5"/>
        <v>59.272727272727273</v>
      </c>
      <c r="AA28" s="9">
        <f t="shared" si="6"/>
        <v>82.333333333333329</v>
      </c>
      <c r="AB28" s="10">
        <f t="shared" si="35"/>
        <v>0.7857142857142857</v>
      </c>
      <c r="AC28" s="11">
        <f t="shared" si="36"/>
        <v>0.21428571428571427</v>
      </c>
      <c r="AD28" s="67">
        <f t="shared" si="23"/>
        <v>64.214285714285708</v>
      </c>
      <c r="AE28" s="25">
        <f t="shared" si="24"/>
        <v>14</v>
      </c>
      <c r="AF28" s="17">
        <v>6</v>
      </c>
      <c r="AG28" s="5">
        <v>4</v>
      </c>
      <c r="AH28" s="3">
        <v>352</v>
      </c>
      <c r="AI28" s="5">
        <v>313</v>
      </c>
      <c r="AJ28" s="7">
        <f t="shared" si="8"/>
        <v>58.666666666666664</v>
      </c>
      <c r="AK28" s="9">
        <f t="shared" si="8"/>
        <v>78.25</v>
      </c>
      <c r="AL28" s="10">
        <f t="shared" si="25"/>
        <v>0.6</v>
      </c>
      <c r="AM28" s="11">
        <f t="shared" si="26"/>
        <v>0.4</v>
      </c>
      <c r="AN28" s="67">
        <f t="shared" si="27"/>
        <v>66.5</v>
      </c>
      <c r="AO28" s="42">
        <f t="shared" si="28"/>
        <v>10</v>
      </c>
      <c r="AP28" s="24">
        <f t="shared" si="42"/>
        <v>23</v>
      </c>
      <c r="AQ28" s="5">
        <f t="shared" si="43"/>
        <v>16</v>
      </c>
      <c r="AR28" s="3">
        <f t="shared" si="44"/>
        <v>1388</v>
      </c>
      <c r="AS28" s="5">
        <f t="shared" si="45"/>
        <v>1279</v>
      </c>
      <c r="AT28" s="7">
        <f t="shared" si="30"/>
        <v>60.347826086956523</v>
      </c>
      <c r="AU28" s="9">
        <f t="shared" si="31"/>
        <v>79.9375</v>
      </c>
      <c r="AV28" s="10">
        <f t="shared" si="32"/>
        <v>0.58974358974358976</v>
      </c>
      <c r="AW28" s="11">
        <f t="shared" si="13"/>
        <v>0.41025641025641024</v>
      </c>
      <c r="AX28" s="67">
        <f t="shared" si="33"/>
        <v>68.384615384615387</v>
      </c>
      <c r="AY28" s="25">
        <f t="shared" si="34"/>
        <v>39</v>
      </c>
    </row>
    <row r="29" spans="1:51" x14ac:dyDescent="0.2">
      <c r="A29" s="63" t="s">
        <v>19</v>
      </c>
      <c r="B29" s="37">
        <v>28</v>
      </c>
      <c r="C29" s="5">
        <v>46</v>
      </c>
      <c r="D29" s="3">
        <v>1814</v>
      </c>
      <c r="E29" s="5">
        <v>3741</v>
      </c>
      <c r="F29" s="7">
        <f t="shared" si="37"/>
        <v>64.785714285714292</v>
      </c>
      <c r="G29" s="9">
        <f t="shared" si="38"/>
        <v>81.326086956521735</v>
      </c>
      <c r="H29" s="10">
        <f t="shared" si="15"/>
        <v>0.3783783783783784</v>
      </c>
      <c r="I29" s="11">
        <f t="shared" si="16"/>
        <v>0.6216216216216216</v>
      </c>
      <c r="J29" s="67">
        <f t="shared" si="17"/>
        <v>75.067567567567565</v>
      </c>
      <c r="K29" s="38">
        <f t="shared" si="18"/>
        <v>74</v>
      </c>
      <c r="L29" s="30">
        <v>14</v>
      </c>
      <c r="M29" s="5">
        <v>37</v>
      </c>
      <c r="N29" s="3">
        <v>892</v>
      </c>
      <c r="O29" s="5">
        <v>3151</v>
      </c>
      <c r="P29" s="7">
        <f t="shared" si="39"/>
        <v>63.714285714285715</v>
      </c>
      <c r="Q29" s="9">
        <f t="shared" si="40"/>
        <v>85.162162162162161</v>
      </c>
      <c r="R29" s="10">
        <f t="shared" si="41"/>
        <v>0.27450980392156865</v>
      </c>
      <c r="S29" s="11">
        <f t="shared" si="19"/>
        <v>0.72549019607843135</v>
      </c>
      <c r="T29" s="67">
        <f t="shared" si="20"/>
        <v>79.274509803921575</v>
      </c>
      <c r="U29" s="42">
        <f t="shared" si="21"/>
        <v>51</v>
      </c>
      <c r="V29" s="24">
        <v>40</v>
      </c>
      <c r="W29" s="5">
        <v>38</v>
      </c>
      <c r="X29" s="3">
        <v>2375</v>
      </c>
      <c r="Y29" s="5">
        <v>3105</v>
      </c>
      <c r="Z29" s="7">
        <f t="shared" si="5"/>
        <v>59.375</v>
      </c>
      <c r="AA29" s="9">
        <f t="shared" si="6"/>
        <v>81.71052631578948</v>
      </c>
      <c r="AB29" s="10">
        <f t="shared" si="35"/>
        <v>0.51282051282051277</v>
      </c>
      <c r="AC29" s="11">
        <f t="shared" si="36"/>
        <v>0.48717948717948717</v>
      </c>
      <c r="AD29" s="67">
        <f t="shared" si="23"/>
        <v>70.256410256410263</v>
      </c>
      <c r="AE29" s="25">
        <f t="shared" si="24"/>
        <v>78</v>
      </c>
      <c r="AF29" s="30">
        <v>14</v>
      </c>
      <c r="AG29" s="5">
        <v>44</v>
      </c>
      <c r="AH29" s="3">
        <v>870</v>
      </c>
      <c r="AI29" s="5">
        <v>3642</v>
      </c>
      <c r="AJ29" s="7">
        <f t="shared" si="8"/>
        <v>62.142857142857146</v>
      </c>
      <c r="AK29" s="9">
        <f t="shared" si="8"/>
        <v>82.772727272727266</v>
      </c>
      <c r="AL29" s="10">
        <f t="shared" si="25"/>
        <v>0.2413793103448276</v>
      </c>
      <c r="AM29" s="11">
        <f t="shared" si="26"/>
        <v>0.75862068965517238</v>
      </c>
      <c r="AN29" s="67">
        <f t="shared" si="27"/>
        <v>77.793103448275858</v>
      </c>
      <c r="AO29" s="42">
        <f t="shared" si="28"/>
        <v>58</v>
      </c>
      <c r="AP29" s="24">
        <f t="shared" si="42"/>
        <v>96</v>
      </c>
      <c r="AQ29" s="5">
        <f t="shared" si="43"/>
        <v>165</v>
      </c>
      <c r="AR29" s="3">
        <f t="shared" si="44"/>
        <v>5951</v>
      </c>
      <c r="AS29" s="5">
        <f t="shared" si="45"/>
        <v>13639</v>
      </c>
      <c r="AT29" s="7">
        <f t="shared" si="30"/>
        <v>61.989583333333336</v>
      </c>
      <c r="AU29" s="9">
        <f t="shared" si="31"/>
        <v>82.660606060606057</v>
      </c>
      <c r="AV29" s="10">
        <f t="shared" si="32"/>
        <v>0.36781609195402298</v>
      </c>
      <c r="AW29" s="11">
        <f t="shared" si="13"/>
        <v>0.63218390804597702</v>
      </c>
      <c r="AX29" s="67">
        <f t="shared" si="33"/>
        <v>75.05747126436782</v>
      </c>
      <c r="AY29" s="25">
        <f t="shared" si="34"/>
        <v>261</v>
      </c>
    </row>
    <row r="30" spans="1:51" x14ac:dyDescent="0.2">
      <c r="A30" s="63" t="s">
        <v>59</v>
      </c>
      <c r="B30" s="59"/>
      <c r="C30" s="60"/>
      <c r="D30" s="61"/>
      <c r="E30" s="60"/>
      <c r="F30" s="7" t="str">
        <f t="shared" ref="F30" si="46">IF(B30&gt;0,D30/B30,"")</f>
        <v/>
      </c>
      <c r="G30" s="9" t="str">
        <f t="shared" ref="G30" si="47">IF(C30&gt;0,E30/C30,"")</f>
        <v/>
      </c>
      <c r="H30" s="10" t="str">
        <f t="shared" si="15"/>
        <v/>
      </c>
      <c r="I30" s="11" t="str">
        <f t="shared" si="16"/>
        <v/>
      </c>
      <c r="J30" s="67" t="str">
        <f t="shared" si="17"/>
        <v/>
      </c>
      <c r="K30" s="38">
        <f t="shared" ref="K30" si="48">B30+C30</f>
        <v>0</v>
      </c>
      <c r="L30" s="61">
        <v>2</v>
      </c>
      <c r="M30" s="60"/>
      <c r="N30" s="61">
        <v>118</v>
      </c>
      <c r="O30" s="60"/>
      <c r="P30" s="7"/>
      <c r="Q30" s="9"/>
      <c r="R30" s="10">
        <f t="shared" ref="R30" si="49">IF(U30&gt;0,L30/U30,"")</f>
        <v>1</v>
      </c>
      <c r="S30" s="11">
        <f t="shared" ref="S30" si="50">IF(U30&gt;0,M30/U30,"")</f>
        <v>0</v>
      </c>
      <c r="T30" s="67">
        <f t="shared" si="20"/>
        <v>59</v>
      </c>
      <c r="U30" s="42">
        <f t="shared" ref="U30" si="51">L30+M30</f>
        <v>2</v>
      </c>
      <c r="V30" s="62">
        <v>1</v>
      </c>
      <c r="W30" s="60"/>
      <c r="X30" s="61">
        <v>67</v>
      </c>
      <c r="Y30" s="60"/>
      <c r="Z30" s="7">
        <f t="shared" si="5"/>
        <v>67</v>
      </c>
      <c r="AA30" s="9" t="str">
        <f t="shared" ref="AA30" si="52">IF(W30&gt;0,Y30/W30,"")</f>
        <v/>
      </c>
      <c r="AB30" s="10">
        <f t="shared" si="35"/>
        <v>1</v>
      </c>
      <c r="AC30" s="11" t="str">
        <f t="shared" si="36"/>
        <v/>
      </c>
      <c r="AD30" s="67">
        <f t="shared" si="23"/>
        <v>67</v>
      </c>
      <c r="AE30" s="25">
        <f t="shared" ref="AE30" si="53">V30+W30</f>
        <v>1</v>
      </c>
      <c r="AF30" s="61"/>
      <c r="AG30" s="5">
        <v>1</v>
      </c>
      <c r="AH30" s="3"/>
      <c r="AI30" s="5">
        <v>80</v>
      </c>
      <c r="AJ30" s="7" t="str">
        <f t="shared" si="8"/>
        <v/>
      </c>
      <c r="AK30" s="9">
        <f t="shared" si="8"/>
        <v>80</v>
      </c>
      <c r="AL30" s="10" t="str">
        <f t="shared" si="25"/>
        <v/>
      </c>
      <c r="AM30" s="11">
        <f t="shared" si="26"/>
        <v>1</v>
      </c>
      <c r="AN30" s="67">
        <f t="shared" si="27"/>
        <v>80</v>
      </c>
      <c r="AO30" s="42">
        <f t="shared" ref="AO30" si="54">AF30+AG30</f>
        <v>1</v>
      </c>
      <c r="AP30" s="24">
        <f t="shared" ref="AP30" si="55">B30+L30+V30+AF30</f>
        <v>3</v>
      </c>
      <c r="AQ30" s="5">
        <f t="shared" ref="AQ30" si="56">C30+M30+W30+AG30</f>
        <v>1</v>
      </c>
      <c r="AR30" s="3">
        <f t="shared" ref="AR30" si="57">D30+N30+AH30+X30</f>
        <v>185</v>
      </c>
      <c r="AS30" s="5">
        <f t="shared" ref="AS30" si="58">E30+O30+AI30+Y30</f>
        <v>80</v>
      </c>
      <c r="AT30" s="7">
        <f t="shared" ref="AT30" si="59">IF(AP30&gt;0,AR30/AP30,"")</f>
        <v>61.666666666666664</v>
      </c>
      <c r="AU30" s="9">
        <f t="shared" ref="AU30" si="60">IF(AQ30&gt;0,AS30/AQ30,"")</f>
        <v>80</v>
      </c>
      <c r="AV30" s="10">
        <f t="shared" si="32"/>
        <v>0.75</v>
      </c>
      <c r="AW30" s="11">
        <f t="shared" si="13"/>
        <v>0.25</v>
      </c>
      <c r="AX30" s="67">
        <f t="shared" si="33"/>
        <v>66.25</v>
      </c>
      <c r="AY30" s="25">
        <f>AP30+AQ30</f>
        <v>4</v>
      </c>
    </row>
    <row r="31" spans="1:51" x14ac:dyDescent="0.2">
      <c r="A31" s="63" t="s">
        <v>20</v>
      </c>
      <c r="B31" s="37">
        <v>4</v>
      </c>
      <c r="C31" s="5">
        <v>1</v>
      </c>
      <c r="D31" s="3">
        <v>260</v>
      </c>
      <c r="E31" s="5">
        <v>77</v>
      </c>
      <c r="F31" s="7">
        <f>IF(B31&gt;0,D31/B31,"")</f>
        <v>65</v>
      </c>
      <c r="G31" s="9">
        <f>IF(C31&gt;0,E31/C31,"")</f>
        <v>77</v>
      </c>
      <c r="H31" s="10">
        <f>IF(AND(B31&gt;0, K31&gt;0),B31/K31,"")</f>
        <v>0.8</v>
      </c>
      <c r="I31" s="11">
        <f>IF(AND(C31&gt;0, K31&gt;0),C31/K31,"")</f>
        <v>0.2</v>
      </c>
      <c r="J31" s="67">
        <f t="shared" si="17"/>
        <v>67.400000000000006</v>
      </c>
      <c r="K31" s="38">
        <f>B31+C31</f>
        <v>5</v>
      </c>
      <c r="L31" s="30">
        <v>1</v>
      </c>
      <c r="M31" s="5">
        <v>1</v>
      </c>
      <c r="N31" s="3">
        <v>72</v>
      </c>
      <c r="O31" s="5">
        <v>83</v>
      </c>
      <c r="P31" s="7">
        <f>IF(L31&gt;0,N31/L31,"")</f>
        <v>72</v>
      </c>
      <c r="Q31" s="9">
        <f>IF(M31&gt;0,O31/M31,"")</f>
        <v>83</v>
      </c>
      <c r="R31" s="10">
        <f>IF(U31&gt;0,L31/U31,"")</f>
        <v>0.5</v>
      </c>
      <c r="S31" s="11">
        <f>IF(U31&gt;0,M31/U31,"")</f>
        <v>0.5</v>
      </c>
      <c r="T31" s="67">
        <f t="shared" si="20"/>
        <v>77.5</v>
      </c>
      <c r="U31" s="42">
        <f>L31+M31</f>
        <v>2</v>
      </c>
      <c r="V31" s="24">
        <v>3</v>
      </c>
      <c r="W31" s="5"/>
      <c r="X31" s="3">
        <v>122</v>
      </c>
      <c r="Y31" s="5"/>
      <c r="Z31" s="7">
        <f>IF(V31&gt;0,X31/V31,"")</f>
        <v>40.666666666666664</v>
      </c>
      <c r="AA31" s="9" t="str">
        <f>IF(W31&gt;0,Y31/W31,"")</f>
        <v/>
      </c>
      <c r="AB31" s="10">
        <f>IF(AND(V31&gt;0, AE31&gt;0),V31/AE31,"")</f>
        <v>1</v>
      </c>
      <c r="AC31" s="11" t="str">
        <f>IF(AND(W31&gt;0, AE31&gt;0),W31/AE31,"")</f>
        <v/>
      </c>
      <c r="AD31" s="67">
        <f t="shared" si="23"/>
        <v>40.666666666666664</v>
      </c>
      <c r="AE31" s="25">
        <f>V31+W31</f>
        <v>3</v>
      </c>
      <c r="AF31" s="30">
        <v>1</v>
      </c>
      <c r="AG31" s="5">
        <v>1</v>
      </c>
      <c r="AH31" s="3">
        <v>63</v>
      </c>
      <c r="AI31" s="5">
        <v>76</v>
      </c>
      <c r="AJ31" s="7">
        <f>IF(AF31&gt;0,AH31/AF31,"")</f>
        <v>63</v>
      </c>
      <c r="AK31" s="9">
        <f>IF(AG31&gt;0,AI31/AG31,"")</f>
        <v>76</v>
      </c>
      <c r="AL31" s="10">
        <f>IF(AND(AF31&gt;0, AO31&gt;0),AF31/AO31,"")</f>
        <v>0.5</v>
      </c>
      <c r="AM31" s="11">
        <f>IF(AND(AG31&gt;0, AO31&gt;0),AG31/AO31,"")</f>
        <v>0.5</v>
      </c>
      <c r="AN31" s="67">
        <f t="shared" si="27"/>
        <v>69.5</v>
      </c>
      <c r="AO31" s="42">
        <f>AF31+AG31</f>
        <v>2</v>
      </c>
      <c r="AP31" s="24">
        <f>B31+L31+V31+AF31</f>
        <v>9</v>
      </c>
      <c r="AQ31" s="5">
        <f>C31+M31+W31+AG31</f>
        <v>3</v>
      </c>
      <c r="AR31" s="3">
        <f>D31+N31+AH31+X31</f>
        <v>517</v>
      </c>
      <c r="AS31" s="5">
        <f>E31+O31+AI31+Y31</f>
        <v>236</v>
      </c>
      <c r="AT31" s="7">
        <f>IF(AP31&gt;0,AR31/AP31,"")</f>
        <v>57.444444444444443</v>
      </c>
      <c r="AU31" s="9">
        <f>IF(AQ31&gt;0,AS31/AQ31,"")</f>
        <v>78.666666666666671</v>
      </c>
      <c r="AV31" s="10">
        <f>IF(AND(AP31&gt;0, AY31&gt;0),AP31/AY31,"")</f>
        <v>0.75</v>
      </c>
      <c r="AW31" s="11">
        <f>IF(AND(AQ31&gt;0, AY31&gt;0),AQ31/AY31,"")</f>
        <v>0.25</v>
      </c>
      <c r="AX31" s="67">
        <f t="shared" si="33"/>
        <v>62.75</v>
      </c>
      <c r="AY31" s="25">
        <f>AP31+AQ31</f>
        <v>12</v>
      </c>
    </row>
    <row r="32" spans="1:51" x14ac:dyDescent="0.2">
      <c r="A32" s="63" t="s">
        <v>21</v>
      </c>
      <c r="B32" s="37">
        <v>6</v>
      </c>
      <c r="C32" s="5">
        <v>3</v>
      </c>
      <c r="D32" s="3">
        <v>400</v>
      </c>
      <c r="E32" s="5">
        <v>228</v>
      </c>
      <c r="F32" s="7">
        <f t="shared" si="37"/>
        <v>66.666666666666671</v>
      </c>
      <c r="G32" s="9">
        <f t="shared" si="38"/>
        <v>76</v>
      </c>
      <c r="H32" s="10">
        <f t="shared" si="15"/>
        <v>0.66666666666666663</v>
      </c>
      <c r="I32" s="11">
        <f t="shared" si="16"/>
        <v>0.33333333333333331</v>
      </c>
      <c r="J32" s="67">
        <f t="shared" si="17"/>
        <v>69.777777777777771</v>
      </c>
      <c r="K32" s="38">
        <f t="shared" si="18"/>
        <v>9</v>
      </c>
      <c r="L32" s="30">
        <v>3</v>
      </c>
      <c r="M32" s="5">
        <v>4</v>
      </c>
      <c r="N32" s="3">
        <v>182</v>
      </c>
      <c r="O32" s="5">
        <v>340</v>
      </c>
      <c r="P32" s="7">
        <f t="shared" si="39"/>
        <v>60.666666666666664</v>
      </c>
      <c r="Q32" s="9">
        <f t="shared" si="40"/>
        <v>85</v>
      </c>
      <c r="R32" s="10">
        <f t="shared" si="41"/>
        <v>0.42857142857142855</v>
      </c>
      <c r="S32" s="11">
        <f t="shared" si="19"/>
        <v>0.5714285714285714</v>
      </c>
      <c r="T32" s="67">
        <f t="shared" si="20"/>
        <v>74.571428571428569</v>
      </c>
      <c r="U32" s="42">
        <f t="shared" si="21"/>
        <v>7</v>
      </c>
      <c r="V32" s="24">
        <v>7</v>
      </c>
      <c r="W32" s="5">
        <v>4</v>
      </c>
      <c r="X32" s="3">
        <v>413</v>
      </c>
      <c r="Y32" s="5">
        <v>314</v>
      </c>
      <c r="Z32" s="7">
        <f t="shared" si="5"/>
        <v>59</v>
      </c>
      <c r="AA32" s="9">
        <f t="shared" si="6"/>
        <v>78.5</v>
      </c>
      <c r="AB32" s="10">
        <f t="shared" si="35"/>
        <v>0.63636363636363635</v>
      </c>
      <c r="AC32" s="11">
        <f t="shared" si="36"/>
        <v>0.36363636363636365</v>
      </c>
      <c r="AD32" s="67">
        <f t="shared" si="23"/>
        <v>66.090909090909093</v>
      </c>
      <c r="AE32" s="25">
        <f t="shared" si="24"/>
        <v>11</v>
      </c>
      <c r="AF32" s="30">
        <v>3</v>
      </c>
      <c r="AG32" s="5">
        <v>1</v>
      </c>
      <c r="AH32" s="3">
        <v>152</v>
      </c>
      <c r="AI32" s="5">
        <v>77</v>
      </c>
      <c r="AJ32" s="7">
        <f t="shared" si="8"/>
        <v>50.666666666666664</v>
      </c>
      <c r="AK32" s="9">
        <f t="shared" si="8"/>
        <v>77</v>
      </c>
      <c r="AL32" s="10">
        <f t="shared" si="25"/>
        <v>0.75</v>
      </c>
      <c r="AM32" s="11">
        <f t="shared" si="26"/>
        <v>0.25</v>
      </c>
      <c r="AN32" s="67">
        <f t="shared" si="27"/>
        <v>57.25</v>
      </c>
      <c r="AO32" s="42">
        <f t="shared" si="28"/>
        <v>4</v>
      </c>
      <c r="AP32" s="24">
        <f t="shared" si="42"/>
        <v>19</v>
      </c>
      <c r="AQ32" s="5">
        <f t="shared" si="43"/>
        <v>12</v>
      </c>
      <c r="AR32" s="3">
        <f t="shared" si="44"/>
        <v>1147</v>
      </c>
      <c r="AS32" s="5">
        <f t="shared" si="45"/>
        <v>959</v>
      </c>
      <c r="AT32" s="7">
        <f t="shared" si="30"/>
        <v>60.368421052631582</v>
      </c>
      <c r="AU32" s="9">
        <f t="shared" si="31"/>
        <v>79.916666666666671</v>
      </c>
      <c r="AV32" s="10">
        <f t="shared" si="32"/>
        <v>0.61290322580645162</v>
      </c>
      <c r="AW32" s="11">
        <f t="shared" si="13"/>
        <v>0.38709677419354838</v>
      </c>
      <c r="AX32" s="67">
        <f t="shared" si="33"/>
        <v>67.935483870967744</v>
      </c>
      <c r="AY32" s="25">
        <f t="shared" si="34"/>
        <v>31</v>
      </c>
    </row>
    <row r="33" spans="1:51" x14ac:dyDescent="0.2">
      <c r="A33" s="63" t="s">
        <v>22</v>
      </c>
      <c r="B33" s="37">
        <v>1</v>
      </c>
      <c r="C33" s="5"/>
      <c r="D33" s="3">
        <v>34</v>
      </c>
      <c r="E33" s="5"/>
      <c r="F33" s="7">
        <f t="shared" si="37"/>
        <v>34</v>
      </c>
      <c r="G33" s="9" t="str">
        <f t="shared" si="38"/>
        <v/>
      </c>
      <c r="H33" s="10">
        <f t="shared" si="15"/>
        <v>1</v>
      </c>
      <c r="I33" s="11" t="str">
        <f t="shared" si="16"/>
        <v/>
      </c>
      <c r="J33" s="67">
        <f t="shared" si="17"/>
        <v>34</v>
      </c>
      <c r="K33" s="38">
        <f t="shared" si="18"/>
        <v>1</v>
      </c>
      <c r="L33" s="30">
        <v>1</v>
      </c>
      <c r="M33" s="5"/>
      <c r="N33" s="3">
        <v>44</v>
      </c>
      <c r="O33" s="5"/>
      <c r="P33" s="7">
        <f t="shared" si="39"/>
        <v>44</v>
      </c>
      <c r="Q33" s="9" t="str">
        <f t="shared" si="40"/>
        <v/>
      </c>
      <c r="R33" s="10">
        <f t="shared" si="41"/>
        <v>1</v>
      </c>
      <c r="S33" s="11">
        <f t="shared" si="19"/>
        <v>0</v>
      </c>
      <c r="T33" s="67">
        <f t="shared" si="20"/>
        <v>44</v>
      </c>
      <c r="U33" s="42">
        <f t="shared" si="21"/>
        <v>1</v>
      </c>
      <c r="V33" s="24"/>
      <c r="W33" s="5">
        <v>1</v>
      </c>
      <c r="X33" s="3"/>
      <c r="Y33" s="5">
        <v>80</v>
      </c>
      <c r="Z33" s="7" t="str">
        <f t="shared" si="5"/>
        <v/>
      </c>
      <c r="AA33" s="9">
        <f t="shared" si="6"/>
        <v>80</v>
      </c>
      <c r="AB33" s="10" t="str">
        <f t="shared" si="35"/>
        <v/>
      </c>
      <c r="AC33" s="11">
        <f t="shared" si="36"/>
        <v>1</v>
      </c>
      <c r="AD33" s="67">
        <f t="shared" si="23"/>
        <v>80</v>
      </c>
      <c r="AE33" s="25">
        <f t="shared" si="24"/>
        <v>1</v>
      </c>
      <c r="AF33" s="30"/>
      <c r="AG33" s="5"/>
      <c r="AH33" s="3"/>
      <c r="AI33" s="5"/>
      <c r="AJ33" s="7" t="str">
        <f t="shared" si="8"/>
        <v/>
      </c>
      <c r="AK33" s="9" t="str">
        <f t="shared" si="8"/>
        <v/>
      </c>
      <c r="AL33" s="10" t="str">
        <f t="shared" si="25"/>
        <v/>
      </c>
      <c r="AM33" s="11" t="str">
        <f t="shared" si="26"/>
        <v/>
      </c>
      <c r="AN33" s="67" t="str">
        <f t="shared" si="27"/>
        <v/>
      </c>
      <c r="AO33" s="42">
        <f t="shared" si="28"/>
        <v>0</v>
      </c>
      <c r="AP33" s="24">
        <f t="shared" si="42"/>
        <v>2</v>
      </c>
      <c r="AQ33" s="5">
        <f t="shared" si="43"/>
        <v>1</v>
      </c>
      <c r="AR33" s="3">
        <f t="shared" si="44"/>
        <v>78</v>
      </c>
      <c r="AS33" s="5">
        <f t="shared" si="45"/>
        <v>80</v>
      </c>
      <c r="AT33" s="7">
        <f t="shared" si="30"/>
        <v>39</v>
      </c>
      <c r="AU33" s="9">
        <f t="shared" si="31"/>
        <v>80</v>
      </c>
      <c r="AV33" s="10">
        <f t="shared" si="32"/>
        <v>0.66666666666666663</v>
      </c>
      <c r="AW33" s="11">
        <f t="shared" si="13"/>
        <v>0.33333333333333331</v>
      </c>
      <c r="AX33" s="67">
        <f t="shared" si="33"/>
        <v>52.666666666666664</v>
      </c>
      <c r="AY33" s="25">
        <f t="shared" si="34"/>
        <v>3</v>
      </c>
    </row>
    <row r="34" spans="1:51" x14ac:dyDescent="0.2">
      <c r="A34" s="63" t="s">
        <v>23</v>
      </c>
      <c r="B34" s="39">
        <v>6</v>
      </c>
      <c r="C34" s="16">
        <v>9</v>
      </c>
      <c r="D34" s="17">
        <v>415</v>
      </c>
      <c r="E34" s="16">
        <v>724</v>
      </c>
      <c r="F34" s="7">
        <f t="shared" si="37"/>
        <v>69.166666666666671</v>
      </c>
      <c r="G34" s="9">
        <f t="shared" si="38"/>
        <v>80.444444444444443</v>
      </c>
      <c r="H34" s="10">
        <f t="shared" si="15"/>
        <v>0.4</v>
      </c>
      <c r="I34" s="11">
        <f t="shared" si="16"/>
        <v>0.6</v>
      </c>
      <c r="J34" s="67">
        <f t="shared" si="17"/>
        <v>75.933333333333337</v>
      </c>
      <c r="K34" s="38">
        <f t="shared" si="18"/>
        <v>15</v>
      </c>
      <c r="L34" s="17">
        <v>5</v>
      </c>
      <c r="M34" s="16">
        <v>6</v>
      </c>
      <c r="N34" s="17">
        <v>322</v>
      </c>
      <c r="O34" s="16">
        <v>478</v>
      </c>
      <c r="P34" s="7">
        <f t="shared" si="39"/>
        <v>64.400000000000006</v>
      </c>
      <c r="Q34" s="9">
        <f t="shared" si="40"/>
        <v>79.666666666666671</v>
      </c>
      <c r="R34" s="10">
        <f t="shared" si="41"/>
        <v>0.45454545454545453</v>
      </c>
      <c r="S34" s="11">
        <f t="shared" si="19"/>
        <v>0.54545454545454541</v>
      </c>
      <c r="T34" s="67">
        <f t="shared" si="20"/>
        <v>72.727272727272734</v>
      </c>
      <c r="U34" s="42">
        <f t="shared" si="21"/>
        <v>11</v>
      </c>
      <c r="V34" s="26">
        <v>24</v>
      </c>
      <c r="W34" s="16">
        <v>10</v>
      </c>
      <c r="X34" s="17">
        <v>1412</v>
      </c>
      <c r="Y34" s="16">
        <v>794</v>
      </c>
      <c r="Z34" s="7">
        <f t="shared" si="5"/>
        <v>58.833333333333336</v>
      </c>
      <c r="AA34" s="9">
        <f t="shared" si="6"/>
        <v>79.400000000000006</v>
      </c>
      <c r="AB34" s="10">
        <f t="shared" si="35"/>
        <v>0.70588235294117652</v>
      </c>
      <c r="AC34" s="11">
        <f t="shared" si="36"/>
        <v>0.29411764705882354</v>
      </c>
      <c r="AD34" s="67">
        <f t="shared" si="23"/>
        <v>64.882352941176464</v>
      </c>
      <c r="AE34" s="25">
        <f t="shared" si="24"/>
        <v>34</v>
      </c>
      <c r="AF34" s="17">
        <v>7</v>
      </c>
      <c r="AG34" s="5">
        <v>9</v>
      </c>
      <c r="AH34" s="3">
        <v>398</v>
      </c>
      <c r="AI34" s="5">
        <v>732</v>
      </c>
      <c r="AJ34" s="7">
        <f t="shared" si="8"/>
        <v>56.857142857142854</v>
      </c>
      <c r="AK34" s="9">
        <f t="shared" si="8"/>
        <v>81.333333333333329</v>
      </c>
      <c r="AL34" s="10">
        <f t="shared" si="25"/>
        <v>0.4375</v>
      </c>
      <c r="AM34" s="11">
        <f t="shared" si="26"/>
        <v>0.5625</v>
      </c>
      <c r="AN34" s="67">
        <f t="shared" si="27"/>
        <v>70.625</v>
      </c>
      <c r="AO34" s="42">
        <f t="shared" si="28"/>
        <v>16</v>
      </c>
      <c r="AP34" s="24">
        <f t="shared" si="42"/>
        <v>42</v>
      </c>
      <c r="AQ34" s="5">
        <f t="shared" si="43"/>
        <v>34</v>
      </c>
      <c r="AR34" s="3">
        <f t="shared" si="44"/>
        <v>2547</v>
      </c>
      <c r="AS34" s="5">
        <f t="shared" si="45"/>
        <v>2728</v>
      </c>
      <c r="AT34" s="7">
        <f t="shared" si="30"/>
        <v>60.642857142857146</v>
      </c>
      <c r="AU34" s="9">
        <f t="shared" si="31"/>
        <v>80.235294117647058</v>
      </c>
      <c r="AV34" s="10">
        <f t="shared" si="32"/>
        <v>0.55263157894736847</v>
      </c>
      <c r="AW34" s="11">
        <f t="shared" si="13"/>
        <v>0.44736842105263158</v>
      </c>
      <c r="AX34" s="67">
        <f t="shared" si="33"/>
        <v>69.40789473684211</v>
      </c>
      <c r="AY34" s="25">
        <f t="shared" si="34"/>
        <v>76</v>
      </c>
    </row>
    <row r="35" spans="1:51" x14ac:dyDescent="0.2">
      <c r="A35" s="63" t="s">
        <v>24</v>
      </c>
      <c r="B35" s="37">
        <v>2</v>
      </c>
      <c r="C35" s="5">
        <v>3</v>
      </c>
      <c r="D35" s="3">
        <v>96</v>
      </c>
      <c r="E35" s="5">
        <v>239</v>
      </c>
      <c r="F35" s="7">
        <f t="shared" si="37"/>
        <v>48</v>
      </c>
      <c r="G35" s="9">
        <f t="shared" si="38"/>
        <v>79.666666666666671</v>
      </c>
      <c r="H35" s="10">
        <f t="shared" si="15"/>
        <v>0.4</v>
      </c>
      <c r="I35" s="11">
        <f t="shared" si="16"/>
        <v>0.6</v>
      </c>
      <c r="J35" s="67">
        <f t="shared" si="17"/>
        <v>67</v>
      </c>
      <c r="K35" s="38">
        <f t="shared" si="18"/>
        <v>5</v>
      </c>
      <c r="L35" s="30">
        <v>3</v>
      </c>
      <c r="M35" s="5">
        <v>4</v>
      </c>
      <c r="N35" s="3">
        <v>156</v>
      </c>
      <c r="O35" s="5">
        <v>316</v>
      </c>
      <c r="P35" s="7">
        <f t="shared" si="39"/>
        <v>52</v>
      </c>
      <c r="Q35" s="9">
        <f t="shared" si="40"/>
        <v>79</v>
      </c>
      <c r="R35" s="10">
        <f t="shared" si="41"/>
        <v>0.42857142857142855</v>
      </c>
      <c r="S35" s="11">
        <f t="shared" si="19"/>
        <v>0.5714285714285714</v>
      </c>
      <c r="T35" s="67">
        <f t="shared" si="20"/>
        <v>67.428571428571431</v>
      </c>
      <c r="U35" s="42">
        <f t="shared" si="21"/>
        <v>7</v>
      </c>
      <c r="V35" s="24">
        <v>2</v>
      </c>
      <c r="W35" s="5">
        <v>2</v>
      </c>
      <c r="X35" s="3">
        <v>142</v>
      </c>
      <c r="Y35" s="5">
        <v>162</v>
      </c>
      <c r="Z35" s="7">
        <f t="shared" si="5"/>
        <v>71</v>
      </c>
      <c r="AA35" s="9">
        <f t="shared" si="6"/>
        <v>81</v>
      </c>
      <c r="AB35" s="10">
        <f t="shared" si="35"/>
        <v>0.5</v>
      </c>
      <c r="AC35" s="11">
        <f t="shared" si="36"/>
        <v>0.5</v>
      </c>
      <c r="AD35" s="67">
        <f t="shared" si="23"/>
        <v>76</v>
      </c>
      <c r="AE35" s="25">
        <f t="shared" si="24"/>
        <v>4</v>
      </c>
      <c r="AF35" s="30">
        <v>1</v>
      </c>
      <c r="AG35" s="5">
        <v>1</v>
      </c>
      <c r="AH35" s="3">
        <v>71</v>
      </c>
      <c r="AI35" s="5">
        <v>79</v>
      </c>
      <c r="AJ35" s="7">
        <f t="shared" si="8"/>
        <v>71</v>
      </c>
      <c r="AK35" s="9">
        <f t="shared" si="8"/>
        <v>79</v>
      </c>
      <c r="AL35" s="10">
        <f t="shared" si="25"/>
        <v>0.5</v>
      </c>
      <c r="AM35" s="11">
        <f t="shared" si="26"/>
        <v>0.5</v>
      </c>
      <c r="AN35" s="67">
        <f t="shared" si="27"/>
        <v>75</v>
      </c>
      <c r="AO35" s="42">
        <f t="shared" si="28"/>
        <v>2</v>
      </c>
      <c r="AP35" s="24">
        <f t="shared" si="42"/>
        <v>8</v>
      </c>
      <c r="AQ35" s="5">
        <f t="shared" si="43"/>
        <v>10</v>
      </c>
      <c r="AR35" s="3">
        <f t="shared" si="44"/>
        <v>465</v>
      </c>
      <c r="AS35" s="5">
        <f t="shared" si="45"/>
        <v>796</v>
      </c>
      <c r="AT35" s="7">
        <f t="shared" si="30"/>
        <v>58.125</v>
      </c>
      <c r="AU35" s="9">
        <f t="shared" si="31"/>
        <v>79.599999999999994</v>
      </c>
      <c r="AV35" s="10">
        <f t="shared" si="32"/>
        <v>0.44444444444444442</v>
      </c>
      <c r="AW35" s="11">
        <f t="shared" si="13"/>
        <v>0.55555555555555558</v>
      </c>
      <c r="AX35" s="67">
        <f t="shared" si="33"/>
        <v>70.055555555555557</v>
      </c>
      <c r="AY35" s="25">
        <f t="shared" si="34"/>
        <v>18</v>
      </c>
    </row>
    <row r="36" spans="1:51" x14ac:dyDescent="0.2">
      <c r="A36" s="63" t="s">
        <v>25</v>
      </c>
      <c r="B36" s="37">
        <v>20</v>
      </c>
      <c r="C36" s="5">
        <v>11</v>
      </c>
      <c r="D36" s="3">
        <v>1112</v>
      </c>
      <c r="E36" s="5">
        <v>891</v>
      </c>
      <c r="F36" s="7">
        <f t="shared" si="37"/>
        <v>55.6</v>
      </c>
      <c r="G36" s="9">
        <f t="shared" si="38"/>
        <v>81</v>
      </c>
      <c r="H36" s="10">
        <f t="shared" si="15"/>
        <v>0.64516129032258063</v>
      </c>
      <c r="I36" s="11">
        <f t="shared" si="16"/>
        <v>0.35483870967741937</v>
      </c>
      <c r="J36" s="67">
        <f t="shared" si="17"/>
        <v>64.612903225806448</v>
      </c>
      <c r="K36" s="38">
        <f t="shared" si="18"/>
        <v>31</v>
      </c>
      <c r="L36" s="30">
        <v>10</v>
      </c>
      <c r="M36" s="5">
        <v>5</v>
      </c>
      <c r="N36" s="3">
        <v>620</v>
      </c>
      <c r="O36" s="5">
        <v>409</v>
      </c>
      <c r="P36" s="7">
        <f t="shared" si="39"/>
        <v>62</v>
      </c>
      <c r="Q36" s="9">
        <f t="shared" si="40"/>
        <v>81.8</v>
      </c>
      <c r="R36" s="10">
        <f t="shared" si="41"/>
        <v>0.66666666666666663</v>
      </c>
      <c r="S36" s="11">
        <f t="shared" si="19"/>
        <v>0.33333333333333331</v>
      </c>
      <c r="T36" s="67">
        <f t="shared" si="20"/>
        <v>68.599999999999994</v>
      </c>
      <c r="U36" s="42">
        <f t="shared" si="21"/>
        <v>15</v>
      </c>
      <c r="V36" s="24">
        <v>19</v>
      </c>
      <c r="W36" s="5">
        <v>5</v>
      </c>
      <c r="X36" s="3">
        <v>999</v>
      </c>
      <c r="Y36" s="5">
        <v>421</v>
      </c>
      <c r="Z36" s="7">
        <f t="shared" si="5"/>
        <v>52.578947368421055</v>
      </c>
      <c r="AA36" s="9">
        <f t="shared" si="6"/>
        <v>84.2</v>
      </c>
      <c r="AB36" s="10">
        <f t="shared" si="35"/>
        <v>0.79166666666666663</v>
      </c>
      <c r="AC36" s="11">
        <f t="shared" si="36"/>
        <v>0.20833333333333334</v>
      </c>
      <c r="AD36" s="67">
        <f t="shared" si="23"/>
        <v>59.166666666666664</v>
      </c>
      <c r="AE36" s="25">
        <f t="shared" si="24"/>
        <v>24</v>
      </c>
      <c r="AF36" s="30">
        <v>4</v>
      </c>
      <c r="AG36" s="5">
        <v>7</v>
      </c>
      <c r="AH36" s="3">
        <v>206</v>
      </c>
      <c r="AI36" s="5">
        <v>566</v>
      </c>
      <c r="AJ36" s="7">
        <f t="shared" si="8"/>
        <v>51.5</v>
      </c>
      <c r="AK36" s="9">
        <f t="shared" si="8"/>
        <v>80.857142857142861</v>
      </c>
      <c r="AL36" s="10">
        <f t="shared" si="25"/>
        <v>0.36363636363636365</v>
      </c>
      <c r="AM36" s="11">
        <f t="shared" si="26"/>
        <v>0.63636363636363635</v>
      </c>
      <c r="AN36" s="67">
        <f t="shared" si="27"/>
        <v>70.181818181818187</v>
      </c>
      <c r="AO36" s="42">
        <f t="shared" si="28"/>
        <v>11</v>
      </c>
      <c r="AP36" s="24">
        <f t="shared" si="42"/>
        <v>53</v>
      </c>
      <c r="AQ36" s="5">
        <f t="shared" si="43"/>
        <v>28</v>
      </c>
      <c r="AR36" s="3">
        <f t="shared" si="44"/>
        <v>2937</v>
      </c>
      <c r="AS36" s="5">
        <f t="shared" si="45"/>
        <v>2287</v>
      </c>
      <c r="AT36" s="7">
        <f t="shared" si="30"/>
        <v>55.415094339622641</v>
      </c>
      <c r="AU36" s="9">
        <f t="shared" si="31"/>
        <v>81.678571428571431</v>
      </c>
      <c r="AV36" s="10">
        <f t="shared" si="32"/>
        <v>0.65432098765432101</v>
      </c>
      <c r="AW36" s="11">
        <f t="shared" si="13"/>
        <v>0.34567901234567899</v>
      </c>
      <c r="AX36" s="67">
        <f t="shared" si="33"/>
        <v>64.493827160493822</v>
      </c>
      <c r="AY36" s="25">
        <f t="shared" si="34"/>
        <v>81</v>
      </c>
    </row>
    <row r="37" spans="1:51" x14ac:dyDescent="0.2">
      <c r="A37" s="63" t="s">
        <v>26</v>
      </c>
      <c r="B37" s="37">
        <v>47</v>
      </c>
      <c r="C37" s="16">
        <v>53</v>
      </c>
      <c r="D37" s="3">
        <v>2915</v>
      </c>
      <c r="E37" s="16">
        <v>4283</v>
      </c>
      <c r="F37" s="7">
        <f t="shared" si="37"/>
        <v>62.021276595744681</v>
      </c>
      <c r="G37" s="9">
        <f t="shared" si="38"/>
        <v>80.811320754716988</v>
      </c>
      <c r="H37" s="10">
        <f t="shared" si="15"/>
        <v>0.47</v>
      </c>
      <c r="I37" s="11">
        <f t="shared" si="16"/>
        <v>0.53</v>
      </c>
      <c r="J37" s="67">
        <f t="shared" si="17"/>
        <v>71.98</v>
      </c>
      <c r="K37" s="38">
        <f t="shared" si="18"/>
        <v>100</v>
      </c>
      <c r="L37" s="30">
        <v>34</v>
      </c>
      <c r="M37" s="16">
        <v>62</v>
      </c>
      <c r="N37" s="3">
        <v>2251</v>
      </c>
      <c r="O37" s="16">
        <v>5116</v>
      </c>
      <c r="P37" s="7">
        <f t="shared" si="39"/>
        <v>66.205882352941174</v>
      </c>
      <c r="Q37" s="9">
        <f t="shared" si="40"/>
        <v>82.516129032258064</v>
      </c>
      <c r="R37" s="10">
        <f t="shared" si="41"/>
        <v>0.35416666666666669</v>
      </c>
      <c r="S37" s="11">
        <f t="shared" si="19"/>
        <v>0.64583333333333337</v>
      </c>
      <c r="T37" s="67">
        <f t="shared" si="20"/>
        <v>76.739583333333329</v>
      </c>
      <c r="U37" s="42">
        <f t="shared" si="21"/>
        <v>96</v>
      </c>
      <c r="V37" s="24">
        <v>83</v>
      </c>
      <c r="W37" s="16">
        <v>54</v>
      </c>
      <c r="X37" s="3">
        <v>4927</v>
      </c>
      <c r="Y37" s="16">
        <v>4422</v>
      </c>
      <c r="Z37" s="7">
        <f t="shared" si="5"/>
        <v>59.361445783132531</v>
      </c>
      <c r="AA37" s="9">
        <f t="shared" si="6"/>
        <v>81.888888888888886</v>
      </c>
      <c r="AB37" s="10">
        <f t="shared" si="35"/>
        <v>0.6058394160583942</v>
      </c>
      <c r="AC37" s="11">
        <f t="shared" si="36"/>
        <v>0.39416058394160586</v>
      </c>
      <c r="AD37" s="67">
        <f t="shared" si="23"/>
        <v>68.240875912408754</v>
      </c>
      <c r="AE37" s="25">
        <f t="shared" si="24"/>
        <v>137</v>
      </c>
      <c r="AF37" s="30">
        <v>46</v>
      </c>
      <c r="AG37" s="5">
        <v>69</v>
      </c>
      <c r="AH37" s="3">
        <v>2936</v>
      </c>
      <c r="AI37" s="5">
        <v>5662</v>
      </c>
      <c r="AJ37" s="7">
        <f t="shared" si="8"/>
        <v>63.826086956521742</v>
      </c>
      <c r="AK37" s="9">
        <f t="shared" si="8"/>
        <v>82.05797101449275</v>
      </c>
      <c r="AL37" s="10">
        <f t="shared" si="25"/>
        <v>0.4</v>
      </c>
      <c r="AM37" s="11">
        <f t="shared" si="26"/>
        <v>0.6</v>
      </c>
      <c r="AN37" s="67">
        <f t="shared" si="27"/>
        <v>74.765217391304347</v>
      </c>
      <c r="AO37" s="42">
        <f t="shared" si="28"/>
        <v>115</v>
      </c>
      <c r="AP37" s="24">
        <f t="shared" si="42"/>
        <v>210</v>
      </c>
      <c r="AQ37" s="5">
        <f t="shared" si="43"/>
        <v>238</v>
      </c>
      <c r="AR37" s="3">
        <f t="shared" si="44"/>
        <v>13029</v>
      </c>
      <c r="AS37" s="5">
        <f t="shared" si="45"/>
        <v>19483</v>
      </c>
      <c r="AT37" s="7">
        <f t="shared" si="30"/>
        <v>62.042857142857144</v>
      </c>
      <c r="AU37" s="9">
        <f t="shared" si="31"/>
        <v>81.861344537815128</v>
      </c>
      <c r="AV37" s="10">
        <f t="shared" si="32"/>
        <v>0.46875</v>
      </c>
      <c r="AW37" s="11">
        <f t="shared" si="13"/>
        <v>0.53125</v>
      </c>
      <c r="AX37" s="67">
        <f t="shared" si="33"/>
        <v>72.571428571428569</v>
      </c>
      <c r="AY37" s="25">
        <f t="shared" si="34"/>
        <v>448</v>
      </c>
    </row>
    <row r="38" spans="1:51" x14ac:dyDescent="0.2">
      <c r="A38" s="63" t="s">
        <v>27</v>
      </c>
      <c r="B38" s="37">
        <v>1</v>
      </c>
      <c r="C38" s="5">
        <v>2</v>
      </c>
      <c r="D38" s="3">
        <v>72</v>
      </c>
      <c r="E38" s="5">
        <v>159</v>
      </c>
      <c r="F38" s="7">
        <f t="shared" si="37"/>
        <v>72</v>
      </c>
      <c r="G38" s="9">
        <f t="shared" si="38"/>
        <v>79.5</v>
      </c>
      <c r="H38" s="10">
        <f t="shared" si="15"/>
        <v>0.33333333333333331</v>
      </c>
      <c r="I38" s="11">
        <f t="shared" si="16"/>
        <v>0.66666666666666663</v>
      </c>
      <c r="J38" s="67">
        <f t="shared" si="17"/>
        <v>77</v>
      </c>
      <c r="K38" s="38">
        <f t="shared" si="18"/>
        <v>3</v>
      </c>
      <c r="L38" s="30"/>
      <c r="M38" s="5">
        <v>1</v>
      </c>
      <c r="N38" s="3"/>
      <c r="O38" s="5">
        <v>81</v>
      </c>
      <c r="P38" s="7" t="str">
        <f t="shared" si="39"/>
        <v/>
      </c>
      <c r="Q38" s="9">
        <f t="shared" si="40"/>
        <v>81</v>
      </c>
      <c r="R38" s="10">
        <f t="shared" si="41"/>
        <v>0</v>
      </c>
      <c r="S38" s="11">
        <f t="shared" si="19"/>
        <v>1</v>
      </c>
      <c r="T38" s="67">
        <f t="shared" si="20"/>
        <v>81</v>
      </c>
      <c r="U38" s="42">
        <f t="shared" si="21"/>
        <v>1</v>
      </c>
      <c r="V38" s="24">
        <v>2</v>
      </c>
      <c r="W38" s="5">
        <v>1</v>
      </c>
      <c r="X38" s="3">
        <v>124</v>
      </c>
      <c r="Y38" s="5">
        <v>76</v>
      </c>
      <c r="Z38" s="7">
        <f t="shared" si="5"/>
        <v>62</v>
      </c>
      <c r="AA38" s="9">
        <f t="shared" si="6"/>
        <v>76</v>
      </c>
      <c r="AB38" s="10">
        <f t="shared" si="35"/>
        <v>0.66666666666666663</v>
      </c>
      <c r="AC38" s="11">
        <f t="shared" si="36"/>
        <v>0.33333333333333331</v>
      </c>
      <c r="AD38" s="67">
        <f t="shared" si="23"/>
        <v>66.666666666666671</v>
      </c>
      <c r="AE38" s="25">
        <f t="shared" si="24"/>
        <v>3</v>
      </c>
      <c r="AF38" s="30"/>
      <c r="AG38" s="5">
        <v>2</v>
      </c>
      <c r="AH38" s="3"/>
      <c r="AI38" s="5">
        <v>169</v>
      </c>
      <c r="AJ38" s="7" t="str">
        <f t="shared" si="8"/>
        <v/>
      </c>
      <c r="AK38" s="9">
        <f t="shared" si="8"/>
        <v>84.5</v>
      </c>
      <c r="AL38" s="10" t="str">
        <f t="shared" si="25"/>
        <v/>
      </c>
      <c r="AM38" s="11">
        <f t="shared" si="26"/>
        <v>1</v>
      </c>
      <c r="AN38" s="67">
        <f t="shared" si="27"/>
        <v>84.5</v>
      </c>
      <c r="AO38" s="42">
        <f t="shared" si="28"/>
        <v>2</v>
      </c>
      <c r="AP38" s="24">
        <f t="shared" si="42"/>
        <v>3</v>
      </c>
      <c r="AQ38" s="5">
        <f t="shared" si="43"/>
        <v>6</v>
      </c>
      <c r="AR38" s="3">
        <f t="shared" si="44"/>
        <v>196</v>
      </c>
      <c r="AS38" s="5">
        <f t="shared" si="45"/>
        <v>485</v>
      </c>
      <c r="AT38" s="7">
        <f t="shared" si="30"/>
        <v>65.333333333333329</v>
      </c>
      <c r="AU38" s="9">
        <f t="shared" si="31"/>
        <v>80.833333333333329</v>
      </c>
      <c r="AV38" s="10">
        <f t="shared" si="32"/>
        <v>0.33333333333333331</v>
      </c>
      <c r="AW38" s="11">
        <f t="shared" si="13"/>
        <v>0.66666666666666663</v>
      </c>
      <c r="AX38" s="67">
        <f t="shared" si="33"/>
        <v>75.666666666666671</v>
      </c>
      <c r="AY38" s="25">
        <f t="shared" si="34"/>
        <v>9</v>
      </c>
    </row>
    <row r="39" spans="1:51" x14ac:dyDescent="0.2">
      <c r="A39" s="63" t="s">
        <v>28</v>
      </c>
      <c r="B39" s="37">
        <v>2</v>
      </c>
      <c r="C39" s="5">
        <v>2</v>
      </c>
      <c r="D39" s="3">
        <v>145</v>
      </c>
      <c r="E39" s="5">
        <v>177</v>
      </c>
      <c r="F39" s="7">
        <f t="shared" si="37"/>
        <v>72.5</v>
      </c>
      <c r="G39" s="9">
        <f t="shared" si="38"/>
        <v>88.5</v>
      </c>
      <c r="H39" s="10">
        <f t="shared" si="15"/>
        <v>0.5</v>
      </c>
      <c r="I39" s="11">
        <f t="shared" si="16"/>
        <v>0.5</v>
      </c>
      <c r="J39" s="67">
        <f t="shared" si="17"/>
        <v>80.5</v>
      </c>
      <c r="K39" s="38">
        <f t="shared" si="18"/>
        <v>4</v>
      </c>
      <c r="L39" s="30">
        <v>2</v>
      </c>
      <c r="M39" s="5">
        <v>4</v>
      </c>
      <c r="N39" s="3">
        <v>82</v>
      </c>
      <c r="O39" s="5">
        <v>343</v>
      </c>
      <c r="P39" s="7">
        <f t="shared" si="39"/>
        <v>41</v>
      </c>
      <c r="Q39" s="9">
        <f t="shared" si="40"/>
        <v>85.75</v>
      </c>
      <c r="R39" s="10">
        <f t="shared" si="41"/>
        <v>0.33333333333333331</v>
      </c>
      <c r="S39" s="11">
        <f t="shared" si="19"/>
        <v>0.66666666666666663</v>
      </c>
      <c r="T39" s="67">
        <f t="shared" si="20"/>
        <v>70.833333333333329</v>
      </c>
      <c r="U39" s="42">
        <f t="shared" si="21"/>
        <v>6</v>
      </c>
      <c r="V39" s="24">
        <v>2</v>
      </c>
      <c r="W39" s="5">
        <v>4</v>
      </c>
      <c r="X39" s="3">
        <v>116</v>
      </c>
      <c r="Y39" s="5">
        <v>325</v>
      </c>
      <c r="Z39" s="7">
        <f t="shared" si="5"/>
        <v>58</v>
      </c>
      <c r="AA39" s="9">
        <f t="shared" si="6"/>
        <v>81.25</v>
      </c>
      <c r="AB39" s="10">
        <f t="shared" si="35"/>
        <v>0.33333333333333331</v>
      </c>
      <c r="AC39" s="11">
        <f t="shared" si="36"/>
        <v>0.66666666666666663</v>
      </c>
      <c r="AD39" s="67">
        <f t="shared" si="23"/>
        <v>73.5</v>
      </c>
      <c r="AE39" s="25">
        <f t="shared" si="24"/>
        <v>6</v>
      </c>
      <c r="AF39" s="30"/>
      <c r="AG39" s="5">
        <v>2</v>
      </c>
      <c r="AH39" s="3"/>
      <c r="AI39" s="5">
        <v>169</v>
      </c>
      <c r="AJ39" s="7" t="str">
        <f t="shared" si="8"/>
        <v/>
      </c>
      <c r="AK39" s="9">
        <f t="shared" si="8"/>
        <v>84.5</v>
      </c>
      <c r="AL39" s="10" t="str">
        <f t="shared" si="25"/>
        <v/>
      </c>
      <c r="AM39" s="11">
        <f t="shared" si="26"/>
        <v>1</v>
      </c>
      <c r="AN39" s="67">
        <f t="shared" si="27"/>
        <v>84.5</v>
      </c>
      <c r="AO39" s="42">
        <f t="shared" si="28"/>
        <v>2</v>
      </c>
      <c r="AP39" s="24">
        <f t="shared" si="42"/>
        <v>6</v>
      </c>
      <c r="AQ39" s="5">
        <f t="shared" si="43"/>
        <v>12</v>
      </c>
      <c r="AR39" s="3">
        <f t="shared" si="44"/>
        <v>343</v>
      </c>
      <c r="AS39" s="5">
        <f t="shared" si="45"/>
        <v>1014</v>
      </c>
      <c r="AT39" s="7">
        <f t="shared" si="30"/>
        <v>57.166666666666664</v>
      </c>
      <c r="AU39" s="9">
        <f t="shared" si="31"/>
        <v>84.5</v>
      </c>
      <c r="AV39" s="10">
        <f t="shared" si="32"/>
        <v>0.33333333333333331</v>
      </c>
      <c r="AW39" s="11">
        <f t="shared" si="13"/>
        <v>0.66666666666666663</v>
      </c>
      <c r="AX39" s="67">
        <f t="shared" si="33"/>
        <v>75.388888888888886</v>
      </c>
      <c r="AY39" s="25">
        <f t="shared" si="34"/>
        <v>18</v>
      </c>
    </row>
    <row r="40" spans="1:51" x14ac:dyDescent="0.2">
      <c r="A40" s="63" t="s">
        <v>29</v>
      </c>
      <c r="B40" s="39">
        <v>1</v>
      </c>
      <c r="C40" s="5">
        <v>3</v>
      </c>
      <c r="D40" s="17">
        <v>74</v>
      </c>
      <c r="E40" s="5">
        <v>239</v>
      </c>
      <c r="F40" s="7">
        <f t="shared" si="37"/>
        <v>74</v>
      </c>
      <c r="G40" s="9">
        <f t="shared" si="38"/>
        <v>79.666666666666671</v>
      </c>
      <c r="H40" s="10">
        <f t="shared" si="15"/>
        <v>0.25</v>
      </c>
      <c r="I40" s="11">
        <f t="shared" si="16"/>
        <v>0.75</v>
      </c>
      <c r="J40" s="67">
        <f t="shared" si="17"/>
        <v>78.25</v>
      </c>
      <c r="K40" s="38">
        <f t="shared" si="18"/>
        <v>4</v>
      </c>
      <c r="L40" s="17"/>
      <c r="M40" s="5">
        <v>2</v>
      </c>
      <c r="N40" s="17"/>
      <c r="O40" s="5">
        <v>173</v>
      </c>
      <c r="P40" s="7" t="str">
        <f t="shared" si="39"/>
        <v/>
      </c>
      <c r="Q40" s="9">
        <f t="shared" si="40"/>
        <v>86.5</v>
      </c>
      <c r="R40" s="10">
        <f t="shared" si="41"/>
        <v>0</v>
      </c>
      <c r="S40" s="11">
        <f t="shared" si="19"/>
        <v>1</v>
      </c>
      <c r="T40" s="67">
        <f t="shared" si="20"/>
        <v>86.5</v>
      </c>
      <c r="U40" s="42">
        <f t="shared" si="21"/>
        <v>2</v>
      </c>
      <c r="V40" s="26">
        <v>1</v>
      </c>
      <c r="W40" s="5">
        <v>1</v>
      </c>
      <c r="X40" s="17">
        <v>69</v>
      </c>
      <c r="Y40" s="5">
        <v>87</v>
      </c>
      <c r="Z40" s="7">
        <f t="shared" si="5"/>
        <v>69</v>
      </c>
      <c r="AA40" s="9">
        <f t="shared" si="6"/>
        <v>87</v>
      </c>
      <c r="AB40" s="10">
        <f t="shared" si="35"/>
        <v>0.5</v>
      </c>
      <c r="AC40" s="11">
        <f t="shared" si="36"/>
        <v>0.5</v>
      </c>
      <c r="AD40" s="67">
        <f t="shared" si="23"/>
        <v>78</v>
      </c>
      <c r="AE40" s="25">
        <f t="shared" si="24"/>
        <v>2</v>
      </c>
      <c r="AF40" s="17"/>
      <c r="AG40" s="5">
        <v>2</v>
      </c>
      <c r="AH40" s="3"/>
      <c r="AI40" s="5">
        <v>175</v>
      </c>
      <c r="AJ40" s="7" t="str">
        <f t="shared" si="8"/>
        <v/>
      </c>
      <c r="AK40" s="9">
        <f t="shared" si="8"/>
        <v>87.5</v>
      </c>
      <c r="AL40" s="10" t="str">
        <f t="shared" si="25"/>
        <v/>
      </c>
      <c r="AM40" s="11">
        <f t="shared" si="26"/>
        <v>1</v>
      </c>
      <c r="AN40" s="67">
        <f t="shared" si="27"/>
        <v>87.5</v>
      </c>
      <c r="AO40" s="42">
        <f t="shared" si="28"/>
        <v>2</v>
      </c>
      <c r="AP40" s="24">
        <f t="shared" si="42"/>
        <v>2</v>
      </c>
      <c r="AQ40" s="5">
        <f t="shared" si="43"/>
        <v>8</v>
      </c>
      <c r="AR40" s="3">
        <f t="shared" si="44"/>
        <v>143</v>
      </c>
      <c r="AS40" s="5">
        <f t="shared" si="45"/>
        <v>674</v>
      </c>
      <c r="AT40" s="7">
        <f t="shared" si="30"/>
        <v>71.5</v>
      </c>
      <c r="AU40" s="9">
        <f t="shared" si="31"/>
        <v>84.25</v>
      </c>
      <c r="AV40" s="10">
        <f t="shared" si="32"/>
        <v>0.2</v>
      </c>
      <c r="AW40" s="11">
        <f t="shared" si="13"/>
        <v>0.8</v>
      </c>
      <c r="AX40" s="67">
        <f t="shared" si="33"/>
        <v>81.7</v>
      </c>
      <c r="AY40" s="25">
        <f t="shared" si="34"/>
        <v>10</v>
      </c>
    </row>
    <row r="41" spans="1:51" x14ac:dyDescent="0.2">
      <c r="A41" s="63" t="s">
        <v>30</v>
      </c>
      <c r="B41" s="37">
        <v>6</v>
      </c>
      <c r="C41" s="5">
        <v>1</v>
      </c>
      <c r="D41" s="3">
        <v>387</v>
      </c>
      <c r="E41" s="5">
        <v>75</v>
      </c>
      <c r="F41" s="7">
        <f t="shared" si="37"/>
        <v>64.5</v>
      </c>
      <c r="G41" s="9">
        <f t="shared" si="38"/>
        <v>75</v>
      </c>
      <c r="H41" s="10">
        <f t="shared" si="15"/>
        <v>0.8571428571428571</v>
      </c>
      <c r="I41" s="11">
        <f t="shared" si="16"/>
        <v>0.14285714285714285</v>
      </c>
      <c r="J41" s="67">
        <f t="shared" si="17"/>
        <v>66</v>
      </c>
      <c r="K41" s="38">
        <f t="shared" si="18"/>
        <v>7</v>
      </c>
      <c r="L41" s="30">
        <v>1</v>
      </c>
      <c r="M41" s="5"/>
      <c r="N41" s="3">
        <v>61</v>
      </c>
      <c r="O41" s="5"/>
      <c r="P41" s="7">
        <f t="shared" si="39"/>
        <v>61</v>
      </c>
      <c r="Q41" s="9" t="str">
        <f t="shared" si="40"/>
        <v/>
      </c>
      <c r="R41" s="10">
        <f t="shared" si="41"/>
        <v>1</v>
      </c>
      <c r="S41" s="11">
        <f t="shared" si="19"/>
        <v>0</v>
      </c>
      <c r="T41" s="67">
        <f t="shared" si="20"/>
        <v>61</v>
      </c>
      <c r="U41" s="42">
        <f t="shared" si="21"/>
        <v>1</v>
      </c>
      <c r="V41" s="24">
        <v>1</v>
      </c>
      <c r="W41" s="5"/>
      <c r="X41" s="3">
        <v>42</v>
      </c>
      <c r="Y41" s="5"/>
      <c r="Z41" s="7">
        <f t="shared" si="5"/>
        <v>42</v>
      </c>
      <c r="AA41" s="9" t="str">
        <f t="shared" si="6"/>
        <v/>
      </c>
      <c r="AB41" s="10">
        <f t="shared" si="35"/>
        <v>1</v>
      </c>
      <c r="AC41" s="11" t="str">
        <f t="shared" si="36"/>
        <v/>
      </c>
      <c r="AD41" s="67">
        <f t="shared" si="23"/>
        <v>42</v>
      </c>
      <c r="AE41" s="25">
        <f t="shared" si="24"/>
        <v>1</v>
      </c>
      <c r="AF41" s="30">
        <v>1</v>
      </c>
      <c r="AG41" s="5"/>
      <c r="AH41" s="3">
        <v>51</v>
      </c>
      <c r="AI41" s="5"/>
      <c r="AJ41" s="7">
        <f t="shared" si="8"/>
        <v>51</v>
      </c>
      <c r="AK41" s="9" t="str">
        <f t="shared" si="8"/>
        <v/>
      </c>
      <c r="AL41" s="10">
        <f t="shared" si="25"/>
        <v>1</v>
      </c>
      <c r="AM41" s="11" t="str">
        <f t="shared" si="26"/>
        <v/>
      </c>
      <c r="AN41" s="67">
        <f t="shared" si="27"/>
        <v>51</v>
      </c>
      <c r="AO41" s="42">
        <f t="shared" si="28"/>
        <v>1</v>
      </c>
      <c r="AP41" s="24">
        <f t="shared" si="42"/>
        <v>9</v>
      </c>
      <c r="AQ41" s="5">
        <f t="shared" si="43"/>
        <v>1</v>
      </c>
      <c r="AR41" s="3">
        <f t="shared" si="44"/>
        <v>541</v>
      </c>
      <c r="AS41" s="5">
        <f t="shared" si="45"/>
        <v>75</v>
      </c>
      <c r="AT41" s="7">
        <f t="shared" si="30"/>
        <v>60.111111111111114</v>
      </c>
      <c r="AU41" s="9">
        <f t="shared" si="31"/>
        <v>75</v>
      </c>
      <c r="AV41" s="10">
        <f t="shared" si="32"/>
        <v>0.9</v>
      </c>
      <c r="AW41" s="11">
        <f t="shared" si="13"/>
        <v>0.1</v>
      </c>
      <c r="AX41" s="67">
        <f t="shared" si="33"/>
        <v>61.6</v>
      </c>
      <c r="AY41" s="25">
        <f t="shared" si="34"/>
        <v>10</v>
      </c>
    </row>
    <row r="42" spans="1:51" x14ac:dyDescent="0.2">
      <c r="A42" s="63" t="s">
        <v>31</v>
      </c>
      <c r="B42" s="37">
        <v>3</v>
      </c>
      <c r="C42" s="5">
        <v>1</v>
      </c>
      <c r="D42" s="3">
        <v>199</v>
      </c>
      <c r="E42" s="5">
        <v>75</v>
      </c>
      <c r="F42" s="7">
        <f t="shared" si="37"/>
        <v>66.333333333333329</v>
      </c>
      <c r="G42" s="9">
        <f t="shared" si="38"/>
        <v>75</v>
      </c>
      <c r="H42" s="10">
        <f t="shared" si="15"/>
        <v>0.75</v>
      </c>
      <c r="I42" s="11">
        <f t="shared" si="16"/>
        <v>0.25</v>
      </c>
      <c r="J42" s="67">
        <f t="shared" si="17"/>
        <v>68.5</v>
      </c>
      <c r="K42" s="38">
        <f t="shared" si="18"/>
        <v>4</v>
      </c>
      <c r="L42" s="30">
        <v>1</v>
      </c>
      <c r="M42" s="5">
        <v>1</v>
      </c>
      <c r="N42" s="3">
        <v>70</v>
      </c>
      <c r="O42" s="5">
        <v>80</v>
      </c>
      <c r="P42" s="7">
        <f t="shared" si="39"/>
        <v>70</v>
      </c>
      <c r="Q42" s="9">
        <f t="shared" si="40"/>
        <v>80</v>
      </c>
      <c r="R42" s="10">
        <f t="shared" si="41"/>
        <v>0.5</v>
      </c>
      <c r="S42" s="11">
        <f t="shared" si="19"/>
        <v>0.5</v>
      </c>
      <c r="T42" s="67">
        <f t="shared" si="20"/>
        <v>75</v>
      </c>
      <c r="U42" s="42">
        <f t="shared" si="21"/>
        <v>2</v>
      </c>
      <c r="V42" s="24">
        <v>7</v>
      </c>
      <c r="W42" s="5">
        <v>1</v>
      </c>
      <c r="X42" s="3">
        <v>360</v>
      </c>
      <c r="Y42" s="5">
        <v>77</v>
      </c>
      <c r="Z42" s="7">
        <f t="shared" si="5"/>
        <v>51.428571428571431</v>
      </c>
      <c r="AA42" s="9">
        <f t="shared" si="6"/>
        <v>77</v>
      </c>
      <c r="AB42" s="10">
        <f t="shared" si="35"/>
        <v>0.875</v>
      </c>
      <c r="AC42" s="11">
        <f t="shared" si="36"/>
        <v>0.125</v>
      </c>
      <c r="AD42" s="67">
        <f t="shared" si="23"/>
        <v>54.625</v>
      </c>
      <c r="AE42" s="25">
        <f t="shared" si="24"/>
        <v>8</v>
      </c>
      <c r="AF42" s="30"/>
      <c r="AG42" s="5">
        <v>3</v>
      </c>
      <c r="AH42" s="3"/>
      <c r="AI42" s="5">
        <v>241</v>
      </c>
      <c r="AJ42" s="7" t="str">
        <f t="shared" si="8"/>
        <v/>
      </c>
      <c r="AK42" s="9">
        <f t="shared" si="8"/>
        <v>80.333333333333329</v>
      </c>
      <c r="AL42" s="10" t="str">
        <f t="shared" si="25"/>
        <v/>
      </c>
      <c r="AM42" s="11">
        <f t="shared" si="26"/>
        <v>1</v>
      </c>
      <c r="AN42" s="67">
        <f t="shared" si="27"/>
        <v>80.333333333333329</v>
      </c>
      <c r="AO42" s="42">
        <f t="shared" si="28"/>
        <v>3</v>
      </c>
      <c r="AP42" s="24">
        <f t="shared" si="42"/>
        <v>11</v>
      </c>
      <c r="AQ42" s="5">
        <f t="shared" si="43"/>
        <v>6</v>
      </c>
      <c r="AR42" s="3">
        <f t="shared" si="44"/>
        <v>629</v>
      </c>
      <c r="AS42" s="5">
        <f t="shared" si="45"/>
        <v>473</v>
      </c>
      <c r="AT42" s="7">
        <f t="shared" si="30"/>
        <v>57.18181818181818</v>
      </c>
      <c r="AU42" s="9">
        <f t="shared" si="31"/>
        <v>78.833333333333329</v>
      </c>
      <c r="AV42" s="10">
        <f t="shared" si="32"/>
        <v>0.6470588235294118</v>
      </c>
      <c r="AW42" s="11">
        <f t="shared" si="13"/>
        <v>0.35294117647058826</v>
      </c>
      <c r="AX42" s="67">
        <f t="shared" si="33"/>
        <v>64.82352941176471</v>
      </c>
      <c r="AY42" s="25">
        <f t="shared" si="34"/>
        <v>17</v>
      </c>
    </row>
    <row r="43" spans="1:51" x14ac:dyDescent="0.2">
      <c r="A43" s="63" t="s">
        <v>32</v>
      </c>
      <c r="B43" s="37">
        <v>11</v>
      </c>
      <c r="C43" s="5">
        <v>3</v>
      </c>
      <c r="D43" s="3">
        <v>617</v>
      </c>
      <c r="E43" s="5">
        <v>242</v>
      </c>
      <c r="F43" s="7">
        <f t="shared" si="37"/>
        <v>56.090909090909093</v>
      </c>
      <c r="G43" s="9">
        <f t="shared" si="38"/>
        <v>80.666666666666671</v>
      </c>
      <c r="H43" s="10">
        <f t="shared" si="15"/>
        <v>0.7857142857142857</v>
      </c>
      <c r="I43" s="11">
        <f t="shared" si="16"/>
        <v>0.21428571428571427</v>
      </c>
      <c r="J43" s="67">
        <f t="shared" si="17"/>
        <v>61.357142857142854</v>
      </c>
      <c r="K43" s="38">
        <f t="shared" si="18"/>
        <v>14</v>
      </c>
      <c r="L43" s="30">
        <v>7</v>
      </c>
      <c r="M43" s="5">
        <v>6</v>
      </c>
      <c r="N43" s="3">
        <v>429</v>
      </c>
      <c r="O43" s="5">
        <v>491</v>
      </c>
      <c r="P43" s="7">
        <f t="shared" si="39"/>
        <v>61.285714285714285</v>
      </c>
      <c r="Q43" s="9">
        <f t="shared" si="40"/>
        <v>81.833333333333329</v>
      </c>
      <c r="R43" s="10">
        <f t="shared" si="41"/>
        <v>0.53846153846153844</v>
      </c>
      <c r="S43" s="11">
        <f t="shared" si="19"/>
        <v>0.46153846153846156</v>
      </c>
      <c r="T43" s="67">
        <f t="shared" si="20"/>
        <v>70.769230769230774</v>
      </c>
      <c r="U43" s="42">
        <f t="shared" si="21"/>
        <v>13</v>
      </c>
      <c r="V43" s="24">
        <v>20</v>
      </c>
      <c r="W43" s="5">
        <v>7</v>
      </c>
      <c r="X43" s="3">
        <v>1044</v>
      </c>
      <c r="Y43" s="5">
        <v>544</v>
      </c>
      <c r="Z43" s="7">
        <f t="shared" si="5"/>
        <v>52.2</v>
      </c>
      <c r="AA43" s="9">
        <f t="shared" si="6"/>
        <v>77.714285714285708</v>
      </c>
      <c r="AB43" s="10">
        <f t="shared" si="35"/>
        <v>0.7407407407407407</v>
      </c>
      <c r="AC43" s="11">
        <f t="shared" si="36"/>
        <v>0.25925925925925924</v>
      </c>
      <c r="AD43" s="67">
        <f t="shared" si="23"/>
        <v>58.814814814814817</v>
      </c>
      <c r="AE43" s="25">
        <f t="shared" si="24"/>
        <v>27</v>
      </c>
      <c r="AF43" s="30">
        <v>10</v>
      </c>
      <c r="AG43" s="5">
        <v>4</v>
      </c>
      <c r="AH43" s="3">
        <v>637</v>
      </c>
      <c r="AI43" s="5">
        <v>331</v>
      </c>
      <c r="AJ43" s="7">
        <f t="shared" si="8"/>
        <v>63.7</v>
      </c>
      <c r="AK43" s="9">
        <f t="shared" si="8"/>
        <v>82.75</v>
      </c>
      <c r="AL43" s="10">
        <f t="shared" si="25"/>
        <v>0.7142857142857143</v>
      </c>
      <c r="AM43" s="11">
        <f t="shared" si="26"/>
        <v>0.2857142857142857</v>
      </c>
      <c r="AN43" s="67">
        <f t="shared" si="27"/>
        <v>69.142857142857139</v>
      </c>
      <c r="AO43" s="42">
        <f t="shared" si="28"/>
        <v>14</v>
      </c>
      <c r="AP43" s="24">
        <f t="shared" si="42"/>
        <v>48</v>
      </c>
      <c r="AQ43" s="5">
        <f t="shared" si="43"/>
        <v>20</v>
      </c>
      <c r="AR43" s="3">
        <f t="shared" si="44"/>
        <v>2727</v>
      </c>
      <c r="AS43" s="5">
        <f t="shared" si="45"/>
        <v>1608</v>
      </c>
      <c r="AT43" s="7">
        <f t="shared" si="30"/>
        <v>56.8125</v>
      </c>
      <c r="AU43" s="9">
        <f t="shared" si="31"/>
        <v>80.400000000000006</v>
      </c>
      <c r="AV43" s="10">
        <f t="shared" si="32"/>
        <v>0.70588235294117652</v>
      </c>
      <c r="AW43" s="11">
        <f t="shared" si="13"/>
        <v>0.29411764705882354</v>
      </c>
      <c r="AX43" s="67">
        <f t="shared" si="33"/>
        <v>63.75</v>
      </c>
      <c r="AY43" s="25">
        <f t="shared" si="34"/>
        <v>68</v>
      </c>
    </row>
    <row r="44" spans="1:51" x14ac:dyDescent="0.2">
      <c r="A44" s="63" t="s">
        <v>56</v>
      </c>
      <c r="B44" s="37">
        <v>8</v>
      </c>
      <c r="C44" s="16">
        <v>7</v>
      </c>
      <c r="D44" s="3">
        <v>567</v>
      </c>
      <c r="E44" s="16">
        <v>550</v>
      </c>
      <c r="F44" s="7">
        <f t="shared" si="37"/>
        <v>70.875</v>
      </c>
      <c r="G44" s="9">
        <f t="shared" si="38"/>
        <v>78.571428571428569</v>
      </c>
      <c r="H44" s="10">
        <f t="shared" si="15"/>
        <v>0.53333333333333333</v>
      </c>
      <c r="I44" s="11">
        <f t="shared" si="16"/>
        <v>0.46666666666666667</v>
      </c>
      <c r="J44" s="67">
        <f t="shared" si="17"/>
        <v>74.466666666666669</v>
      </c>
      <c r="K44" s="38">
        <f t="shared" si="18"/>
        <v>15</v>
      </c>
      <c r="L44" s="30">
        <v>1</v>
      </c>
      <c r="M44" s="16">
        <v>8</v>
      </c>
      <c r="N44" s="3">
        <v>57</v>
      </c>
      <c r="O44" s="16">
        <v>667</v>
      </c>
      <c r="P44" s="7">
        <f t="shared" si="39"/>
        <v>57</v>
      </c>
      <c r="Q44" s="9">
        <f t="shared" si="40"/>
        <v>83.375</v>
      </c>
      <c r="R44" s="10">
        <f t="shared" si="41"/>
        <v>0.1111111111111111</v>
      </c>
      <c r="S44" s="11">
        <f t="shared" si="19"/>
        <v>0.88888888888888884</v>
      </c>
      <c r="T44" s="67">
        <f t="shared" si="20"/>
        <v>80.444444444444443</v>
      </c>
      <c r="U44" s="42">
        <f t="shared" si="21"/>
        <v>9</v>
      </c>
      <c r="V44" s="24">
        <v>8</v>
      </c>
      <c r="W44" s="16">
        <v>8</v>
      </c>
      <c r="X44" s="3">
        <v>413</v>
      </c>
      <c r="Y44" s="16">
        <v>650</v>
      </c>
      <c r="Z44" s="7">
        <f t="shared" si="5"/>
        <v>51.625</v>
      </c>
      <c r="AA44" s="9">
        <f t="shared" si="6"/>
        <v>81.25</v>
      </c>
      <c r="AB44" s="10">
        <f t="shared" si="35"/>
        <v>0.5</v>
      </c>
      <c r="AC44" s="11">
        <f t="shared" si="36"/>
        <v>0.5</v>
      </c>
      <c r="AD44" s="67">
        <f t="shared" si="23"/>
        <v>66.4375</v>
      </c>
      <c r="AE44" s="25">
        <f t="shared" si="24"/>
        <v>16</v>
      </c>
      <c r="AF44" s="30">
        <v>2</v>
      </c>
      <c r="AG44" s="5">
        <v>7</v>
      </c>
      <c r="AH44" s="3">
        <v>116</v>
      </c>
      <c r="AI44" s="5">
        <v>581</v>
      </c>
      <c r="AJ44" s="7">
        <f t="shared" si="8"/>
        <v>58</v>
      </c>
      <c r="AK44" s="9">
        <f t="shared" si="8"/>
        <v>83</v>
      </c>
      <c r="AL44" s="10">
        <f t="shared" si="25"/>
        <v>0.22222222222222221</v>
      </c>
      <c r="AM44" s="11">
        <f t="shared" si="26"/>
        <v>0.77777777777777779</v>
      </c>
      <c r="AN44" s="67">
        <f t="shared" si="27"/>
        <v>77.444444444444443</v>
      </c>
      <c r="AO44" s="42">
        <f t="shared" si="28"/>
        <v>9</v>
      </c>
      <c r="AP44" s="24">
        <f t="shared" si="42"/>
        <v>19</v>
      </c>
      <c r="AQ44" s="5">
        <f t="shared" si="43"/>
        <v>30</v>
      </c>
      <c r="AR44" s="3">
        <f t="shared" si="44"/>
        <v>1153</v>
      </c>
      <c r="AS44" s="5">
        <f t="shared" si="45"/>
        <v>2448</v>
      </c>
      <c r="AT44" s="7">
        <f t="shared" si="30"/>
        <v>60.684210526315788</v>
      </c>
      <c r="AU44" s="9">
        <f t="shared" si="31"/>
        <v>81.599999999999994</v>
      </c>
      <c r="AV44" s="10">
        <f t="shared" si="32"/>
        <v>0.38775510204081631</v>
      </c>
      <c r="AW44" s="11">
        <f t="shared" si="13"/>
        <v>0.61224489795918369</v>
      </c>
      <c r="AX44" s="67">
        <f t="shared" si="33"/>
        <v>73.489795918367349</v>
      </c>
      <c r="AY44" s="25">
        <f t="shared" si="34"/>
        <v>49</v>
      </c>
    </row>
    <row r="45" spans="1:51" x14ac:dyDescent="0.2">
      <c r="A45" s="63" t="s">
        <v>33</v>
      </c>
      <c r="B45" s="37">
        <v>5</v>
      </c>
      <c r="C45" s="5">
        <v>7</v>
      </c>
      <c r="D45" s="3">
        <v>327</v>
      </c>
      <c r="E45" s="5">
        <v>553</v>
      </c>
      <c r="F45" s="7">
        <f t="shared" si="37"/>
        <v>65.400000000000006</v>
      </c>
      <c r="G45" s="9">
        <f t="shared" si="38"/>
        <v>79</v>
      </c>
      <c r="H45" s="10">
        <f t="shared" si="15"/>
        <v>0.41666666666666669</v>
      </c>
      <c r="I45" s="11">
        <f t="shared" si="16"/>
        <v>0.58333333333333337</v>
      </c>
      <c r="J45" s="67">
        <f t="shared" si="17"/>
        <v>73.333333333333329</v>
      </c>
      <c r="K45" s="38">
        <f t="shared" si="18"/>
        <v>12</v>
      </c>
      <c r="L45" s="30">
        <v>8</v>
      </c>
      <c r="M45" s="5">
        <v>7</v>
      </c>
      <c r="N45" s="3">
        <v>540</v>
      </c>
      <c r="O45" s="5">
        <v>574</v>
      </c>
      <c r="P45" s="7">
        <f t="shared" si="39"/>
        <v>67.5</v>
      </c>
      <c r="Q45" s="9">
        <f t="shared" si="40"/>
        <v>82</v>
      </c>
      <c r="R45" s="10">
        <f t="shared" si="41"/>
        <v>0.53333333333333333</v>
      </c>
      <c r="S45" s="11">
        <f t="shared" si="19"/>
        <v>0.46666666666666667</v>
      </c>
      <c r="T45" s="67">
        <f t="shared" si="20"/>
        <v>74.266666666666666</v>
      </c>
      <c r="U45" s="42">
        <f t="shared" si="21"/>
        <v>15</v>
      </c>
      <c r="V45" s="24">
        <v>19</v>
      </c>
      <c r="W45" s="5">
        <v>5</v>
      </c>
      <c r="X45" s="3">
        <v>1069</v>
      </c>
      <c r="Y45" s="5">
        <v>385</v>
      </c>
      <c r="Z45" s="7">
        <f t="shared" si="5"/>
        <v>56.263157894736842</v>
      </c>
      <c r="AA45" s="9">
        <f t="shared" si="6"/>
        <v>77</v>
      </c>
      <c r="AB45" s="10">
        <f t="shared" si="35"/>
        <v>0.79166666666666663</v>
      </c>
      <c r="AC45" s="11">
        <f t="shared" si="36"/>
        <v>0.20833333333333334</v>
      </c>
      <c r="AD45" s="67">
        <f t="shared" si="23"/>
        <v>60.583333333333336</v>
      </c>
      <c r="AE45" s="25">
        <f t="shared" si="24"/>
        <v>24</v>
      </c>
      <c r="AF45" s="30">
        <v>7</v>
      </c>
      <c r="AG45" s="5">
        <v>6</v>
      </c>
      <c r="AH45" s="3">
        <v>381</v>
      </c>
      <c r="AI45" s="5">
        <v>495</v>
      </c>
      <c r="AJ45" s="7">
        <f t="shared" si="8"/>
        <v>54.428571428571431</v>
      </c>
      <c r="AK45" s="9">
        <f t="shared" si="8"/>
        <v>82.5</v>
      </c>
      <c r="AL45" s="10">
        <f t="shared" si="25"/>
        <v>0.53846153846153844</v>
      </c>
      <c r="AM45" s="11">
        <f t="shared" si="26"/>
        <v>0.46153846153846156</v>
      </c>
      <c r="AN45" s="67">
        <f t="shared" si="27"/>
        <v>67.384615384615387</v>
      </c>
      <c r="AO45" s="42">
        <f t="shared" si="28"/>
        <v>13</v>
      </c>
      <c r="AP45" s="24">
        <f t="shared" si="42"/>
        <v>39</v>
      </c>
      <c r="AQ45" s="5">
        <f t="shared" si="43"/>
        <v>25</v>
      </c>
      <c r="AR45" s="3">
        <f t="shared" si="44"/>
        <v>2317</v>
      </c>
      <c r="AS45" s="5">
        <f t="shared" si="45"/>
        <v>2007</v>
      </c>
      <c r="AT45" s="7">
        <f t="shared" si="30"/>
        <v>59.410256410256409</v>
      </c>
      <c r="AU45" s="9">
        <f t="shared" si="31"/>
        <v>80.28</v>
      </c>
      <c r="AV45" s="10">
        <f t="shared" si="32"/>
        <v>0.609375</v>
      </c>
      <c r="AW45" s="11">
        <f t="shared" si="13"/>
        <v>0.390625</v>
      </c>
      <c r="AX45" s="67">
        <f t="shared" si="33"/>
        <v>67.5625</v>
      </c>
      <c r="AY45" s="25">
        <f t="shared" si="34"/>
        <v>64</v>
      </c>
    </row>
    <row r="46" spans="1:51" x14ac:dyDescent="0.2">
      <c r="A46" s="63" t="s">
        <v>34</v>
      </c>
      <c r="B46" s="37">
        <v>27</v>
      </c>
      <c r="C46" s="5">
        <v>19</v>
      </c>
      <c r="D46" s="3">
        <v>1641</v>
      </c>
      <c r="E46" s="5">
        <v>1497</v>
      </c>
      <c r="F46" s="7">
        <f t="shared" si="37"/>
        <v>60.777777777777779</v>
      </c>
      <c r="G46" s="9">
        <f t="shared" si="38"/>
        <v>78.78947368421052</v>
      </c>
      <c r="H46" s="10">
        <f t="shared" si="15"/>
        <v>0.58695652173913049</v>
      </c>
      <c r="I46" s="11">
        <f t="shared" si="16"/>
        <v>0.41304347826086957</v>
      </c>
      <c r="J46" s="67">
        <f t="shared" si="17"/>
        <v>68.217391304347828</v>
      </c>
      <c r="K46" s="38">
        <f t="shared" si="18"/>
        <v>46</v>
      </c>
      <c r="L46" s="30">
        <v>16</v>
      </c>
      <c r="M46" s="5">
        <v>19</v>
      </c>
      <c r="N46" s="3">
        <v>1081</v>
      </c>
      <c r="O46" s="5">
        <v>1586</v>
      </c>
      <c r="P46" s="7">
        <f t="shared" si="39"/>
        <v>67.5625</v>
      </c>
      <c r="Q46" s="9">
        <f t="shared" si="40"/>
        <v>83.473684210526315</v>
      </c>
      <c r="R46" s="10">
        <f t="shared" si="41"/>
        <v>0.45714285714285713</v>
      </c>
      <c r="S46" s="11">
        <f t="shared" si="19"/>
        <v>0.54285714285714282</v>
      </c>
      <c r="T46" s="67">
        <f t="shared" si="20"/>
        <v>76.2</v>
      </c>
      <c r="U46" s="42">
        <f t="shared" si="21"/>
        <v>35</v>
      </c>
      <c r="V46" s="24">
        <v>32</v>
      </c>
      <c r="W46" s="5">
        <v>17</v>
      </c>
      <c r="X46" s="3">
        <v>1890</v>
      </c>
      <c r="Y46" s="5">
        <v>1381</v>
      </c>
      <c r="Z46" s="7">
        <f t="shared" si="5"/>
        <v>59.0625</v>
      </c>
      <c r="AA46" s="9">
        <f t="shared" si="6"/>
        <v>81.235294117647058</v>
      </c>
      <c r="AB46" s="10">
        <f t="shared" si="35"/>
        <v>0.65306122448979587</v>
      </c>
      <c r="AC46" s="11">
        <f t="shared" si="36"/>
        <v>0.34693877551020408</v>
      </c>
      <c r="AD46" s="67">
        <f t="shared" si="23"/>
        <v>66.755102040816325</v>
      </c>
      <c r="AE46" s="25">
        <f t="shared" si="24"/>
        <v>49</v>
      </c>
      <c r="AF46" s="30">
        <v>16</v>
      </c>
      <c r="AG46" s="5">
        <v>25</v>
      </c>
      <c r="AH46" s="3">
        <v>1029</v>
      </c>
      <c r="AI46" s="5">
        <v>2034</v>
      </c>
      <c r="AJ46" s="7">
        <f t="shared" si="8"/>
        <v>64.3125</v>
      </c>
      <c r="AK46" s="9">
        <f t="shared" si="8"/>
        <v>81.36</v>
      </c>
      <c r="AL46" s="10">
        <f t="shared" si="25"/>
        <v>0.3902439024390244</v>
      </c>
      <c r="AM46" s="11">
        <f t="shared" si="26"/>
        <v>0.6097560975609756</v>
      </c>
      <c r="AN46" s="67">
        <f t="shared" si="27"/>
        <v>74.707317073170728</v>
      </c>
      <c r="AO46" s="42">
        <f t="shared" si="28"/>
        <v>41</v>
      </c>
      <c r="AP46" s="24">
        <f t="shared" si="42"/>
        <v>91</v>
      </c>
      <c r="AQ46" s="5">
        <f t="shared" si="43"/>
        <v>80</v>
      </c>
      <c r="AR46" s="3">
        <f t="shared" si="44"/>
        <v>5641</v>
      </c>
      <c r="AS46" s="5">
        <f t="shared" si="45"/>
        <v>6498</v>
      </c>
      <c r="AT46" s="7">
        <f t="shared" si="30"/>
        <v>61.989010989010985</v>
      </c>
      <c r="AU46" s="9">
        <f t="shared" si="31"/>
        <v>81.224999999999994</v>
      </c>
      <c r="AV46" s="10">
        <f t="shared" si="32"/>
        <v>0.53216374269005851</v>
      </c>
      <c r="AW46" s="11">
        <f t="shared" si="13"/>
        <v>0.46783625730994149</v>
      </c>
      <c r="AX46" s="67">
        <f t="shared" si="33"/>
        <v>70.988304093567251</v>
      </c>
      <c r="AY46" s="25">
        <f t="shared" si="34"/>
        <v>171</v>
      </c>
    </row>
    <row r="47" spans="1:51" x14ac:dyDescent="0.2">
      <c r="A47" s="63" t="s">
        <v>35</v>
      </c>
      <c r="B47" s="37">
        <v>13</v>
      </c>
      <c r="C47" s="5">
        <v>10</v>
      </c>
      <c r="D47" s="3">
        <v>862</v>
      </c>
      <c r="E47" s="5">
        <v>793</v>
      </c>
      <c r="F47" s="7">
        <f t="shared" si="37"/>
        <v>66.307692307692307</v>
      </c>
      <c r="G47" s="9">
        <f t="shared" si="38"/>
        <v>79.3</v>
      </c>
      <c r="H47" s="10">
        <f t="shared" si="15"/>
        <v>0.56521739130434778</v>
      </c>
      <c r="I47" s="11">
        <f t="shared" si="16"/>
        <v>0.43478260869565216</v>
      </c>
      <c r="J47" s="67">
        <f t="shared" si="17"/>
        <v>71.956521739130437</v>
      </c>
      <c r="K47" s="38">
        <f t="shared" si="18"/>
        <v>23</v>
      </c>
      <c r="L47" s="30">
        <v>3</v>
      </c>
      <c r="M47" s="5">
        <v>8</v>
      </c>
      <c r="N47" s="3">
        <v>205</v>
      </c>
      <c r="O47" s="5">
        <v>672</v>
      </c>
      <c r="P47" s="7">
        <f t="shared" si="39"/>
        <v>68.333333333333329</v>
      </c>
      <c r="Q47" s="9">
        <f t="shared" si="40"/>
        <v>84</v>
      </c>
      <c r="R47" s="10">
        <f t="shared" si="41"/>
        <v>0.27272727272727271</v>
      </c>
      <c r="S47" s="11">
        <f t="shared" si="19"/>
        <v>0.72727272727272729</v>
      </c>
      <c r="T47" s="67">
        <f t="shared" si="20"/>
        <v>79.727272727272734</v>
      </c>
      <c r="U47" s="42">
        <f t="shared" si="21"/>
        <v>11</v>
      </c>
      <c r="V47" s="24">
        <v>9</v>
      </c>
      <c r="W47" s="5">
        <v>5</v>
      </c>
      <c r="X47" s="3">
        <v>561</v>
      </c>
      <c r="Y47" s="5">
        <v>412</v>
      </c>
      <c r="Z47" s="7">
        <f t="shared" si="5"/>
        <v>62.333333333333336</v>
      </c>
      <c r="AA47" s="9">
        <f t="shared" si="6"/>
        <v>82.4</v>
      </c>
      <c r="AB47" s="10">
        <f t="shared" si="35"/>
        <v>0.6428571428571429</v>
      </c>
      <c r="AC47" s="11">
        <f t="shared" si="36"/>
        <v>0.35714285714285715</v>
      </c>
      <c r="AD47" s="67">
        <f t="shared" si="23"/>
        <v>69.5</v>
      </c>
      <c r="AE47" s="25">
        <f t="shared" si="24"/>
        <v>14</v>
      </c>
      <c r="AF47" s="30">
        <v>2</v>
      </c>
      <c r="AG47" s="5">
        <v>8</v>
      </c>
      <c r="AH47" s="3">
        <v>111</v>
      </c>
      <c r="AI47" s="5">
        <v>675</v>
      </c>
      <c r="AJ47" s="7">
        <f t="shared" si="8"/>
        <v>55.5</v>
      </c>
      <c r="AK47" s="9">
        <f t="shared" si="8"/>
        <v>84.375</v>
      </c>
      <c r="AL47" s="10">
        <f t="shared" si="25"/>
        <v>0.2</v>
      </c>
      <c r="AM47" s="11">
        <f t="shared" si="26"/>
        <v>0.8</v>
      </c>
      <c r="AN47" s="67">
        <f t="shared" si="27"/>
        <v>78.599999999999994</v>
      </c>
      <c r="AO47" s="42">
        <f t="shared" si="28"/>
        <v>10</v>
      </c>
      <c r="AP47" s="24">
        <f t="shared" si="42"/>
        <v>27</v>
      </c>
      <c r="AQ47" s="5">
        <f t="shared" si="43"/>
        <v>31</v>
      </c>
      <c r="AR47" s="3">
        <f t="shared" si="44"/>
        <v>1739</v>
      </c>
      <c r="AS47" s="5">
        <f t="shared" si="45"/>
        <v>2552</v>
      </c>
      <c r="AT47" s="7">
        <f t="shared" si="30"/>
        <v>64.407407407407405</v>
      </c>
      <c r="AU47" s="9">
        <f t="shared" si="31"/>
        <v>82.322580645161295</v>
      </c>
      <c r="AV47" s="10">
        <f t="shared" si="32"/>
        <v>0.46551724137931033</v>
      </c>
      <c r="AW47" s="11">
        <f t="shared" si="13"/>
        <v>0.53448275862068961</v>
      </c>
      <c r="AX47" s="67">
        <f t="shared" si="33"/>
        <v>73.982758620689651</v>
      </c>
      <c r="AY47" s="25">
        <f t="shared" si="34"/>
        <v>58</v>
      </c>
    </row>
    <row r="48" spans="1:51" x14ac:dyDescent="0.2">
      <c r="A48" s="63" t="s">
        <v>36</v>
      </c>
      <c r="B48" s="37"/>
      <c r="C48" s="5">
        <v>2</v>
      </c>
      <c r="D48" s="3"/>
      <c r="E48" s="5">
        <v>154</v>
      </c>
      <c r="F48" s="7" t="str">
        <f t="shared" si="37"/>
        <v/>
      </c>
      <c r="G48" s="9">
        <f t="shared" si="38"/>
        <v>77</v>
      </c>
      <c r="H48" s="10" t="str">
        <f t="shared" si="15"/>
        <v/>
      </c>
      <c r="I48" s="11">
        <f t="shared" si="16"/>
        <v>1</v>
      </c>
      <c r="J48" s="67">
        <f t="shared" si="17"/>
        <v>77</v>
      </c>
      <c r="K48" s="38">
        <f t="shared" si="18"/>
        <v>2</v>
      </c>
      <c r="L48" s="30"/>
      <c r="M48" s="5">
        <v>2</v>
      </c>
      <c r="N48" s="3"/>
      <c r="O48" s="5">
        <v>155</v>
      </c>
      <c r="P48" s="7" t="str">
        <f t="shared" si="39"/>
        <v/>
      </c>
      <c r="Q48" s="9">
        <f t="shared" si="40"/>
        <v>77.5</v>
      </c>
      <c r="R48" s="10">
        <f t="shared" si="41"/>
        <v>0</v>
      </c>
      <c r="S48" s="11">
        <f t="shared" si="19"/>
        <v>1</v>
      </c>
      <c r="T48" s="67">
        <f t="shared" si="20"/>
        <v>77.5</v>
      </c>
      <c r="U48" s="42">
        <f t="shared" si="21"/>
        <v>2</v>
      </c>
      <c r="V48" s="24">
        <v>1</v>
      </c>
      <c r="W48" s="5">
        <v>2</v>
      </c>
      <c r="X48" s="3">
        <v>74</v>
      </c>
      <c r="Y48" s="5">
        <v>161</v>
      </c>
      <c r="Z48" s="7">
        <f t="shared" si="5"/>
        <v>74</v>
      </c>
      <c r="AA48" s="9">
        <f t="shared" si="6"/>
        <v>80.5</v>
      </c>
      <c r="AB48" s="10">
        <f t="shared" si="35"/>
        <v>0.33333333333333331</v>
      </c>
      <c r="AC48" s="11">
        <f t="shared" si="36"/>
        <v>0.66666666666666663</v>
      </c>
      <c r="AD48" s="67">
        <f t="shared" si="23"/>
        <v>78.333333333333329</v>
      </c>
      <c r="AE48" s="25">
        <f t="shared" si="24"/>
        <v>3</v>
      </c>
      <c r="AF48" s="30">
        <v>2</v>
      </c>
      <c r="AG48" s="5">
        <v>1</v>
      </c>
      <c r="AH48" s="3">
        <v>143</v>
      </c>
      <c r="AI48" s="5">
        <v>81</v>
      </c>
      <c r="AJ48" s="7">
        <f t="shared" si="8"/>
        <v>71.5</v>
      </c>
      <c r="AK48" s="9">
        <f t="shared" si="8"/>
        <v>81</v>
      </c>
      <c r="AL48" s="10">
        <f t="shared" si="25"/>
        <v>0.66666666666666663</v>
      </c>
      <c r="AM48" s="11">
        <f t="shared" si="26"/>
        <v>0.33333333333333331</v>
      </c>
      <c r="AN48" s="67">
        <f t="shared" si="27"/>
        <v>74.666666666666671</v>
      </c>
      <c r="AO48" s="42">
        <f t="shared" si="28"/>
        <v>3</v>
      </c>
      <c r="AP48" s="24">
        <f t="shared" si="42"/>
        <v>3</v>
      </c>
      <c r="AQ48" s="5">
        <f t="shared" si="43"/>
        <v>7</v>
      </c>
      <c r="AR48" s="3">
        <f t="shared" si="44"/>
        <v>217</v>
      </c>
      <c r="AS48" s="5">
        <f t="shared" si="45"/>
        <v>551</v>
      </c>
      <c r="AT48" s="7">
        <f t="shared" si="30"/>
        <v>72.333333333333329</v>
      </c>
      <c r="AU48" s="9">
        <f t="shared" si="31"/>
        <v>78.714285714285708</v>
      </c>
      <c r="AV48" s="10">
        <f t="shared" si="32"/>
        <v>0.3</v>
      </c>
      <c r="AW48" s="11">
        <f t="shared" si="13"/>
        <v>0.7</v>
      </c>
      <c r="AX48" s="67">
        <f t="shared" si="33"/>
        <v>76.8</v>
      </c>
      <c r="AY48" s="25">
        <f t="shared" si="34"/>
        <v>10</v>
      </c>
    </row>
    <row r="49" spans="1:51" x14ac:dyDescent="0.2">
      <c r="A49" s="63" t="s">
        <v>37</v>
      </c>
      <c r="B49" s="37"/>
      <c r="C49" s="5">
        <v>1</v>
      </c>
      <c r="D49" s="3"/>
      <c r="E49" s="5">
        <v>88</v>
      </c>
      <c r="F49" s="7" t="str">
        <f t="shared" si="37"/>
        <v/>
      </c>
      <c r="G49" s="9">
        <f t="shared" si="38"/>
        <v>88</v>
      </c>
      <c r="H49" s="10" t="str">
        <f t="shared" si="15"/>
        <v/>
      </c>
      <c r="I49" s="11">
        <f t="shared" si="16"/>
        <v>1</v>
      </c>
      <c r="J49" s="67">
        <f t="shared" si="17"/>
        <v>88</v>
      </c>
      <c r="K49" s="38">
        <f t="shared" si="18"/>
        <v>1</v>
      </c>
      <c r="L49" s="30"/>
      <c r="M49" s="5">
        <v>1</v>
      </c>
      <c r="N49" s="3"/>
      <c r="O49" s="5">
        <v>76</v>
      </c>
      <c r="P49" s="7" t="str">
        <f t="shared" si="39"/>
        <v/>
      </c>
      <c r="Q49" s="9">
        <f t="shared" si="40"/>
        <v>76</v>
      </c>
      <c r="R49" s="10">
        <f t="shared" si="41"/>
        <v>0</v>
      </c>
      <c r="S49" s="11">
        <f t="shared" si="19"/>
        <v>1</v>
      </c>
      <c r="T49" s="67">
        <f t="shared" si="20"/>
        <v>76</v>
      </c>
      <c r="U49" s="42">
        <f t="shared" si="21"/>
        <v>1</v>
      </c>
      <c r="V49" s="24"/>
      <c r="W49" s="5">
        <v>1</v>
      </c>
      <c r="X49" s="3"/>
      <c r="Y49" s="5">
        <v>87</v>
      </c>
      <c r="Z49" s="7" t="str">
        <f t="shared" si="5"/>
        <v/>
      </c>
      <c r="AA49" s="9">
        <f t="shared" si="6"/>
        <v>87</v>
      </c>
      <c r="AB49" s="10" t="str">
        <f t="shared" si="35"/>
        <v/>
      </c>
      <c r="AC49" s="11">
        <f t="shared" si="36"/>
        <v>1</v>
      </c>
      <c r="AD49" s="67">
        <f t="shared" si="23"/>
        <v>87</v>
      </c>
      <c r="AE49" s="25">
        <f t="shared" si="24"/>
        <v>1</v>
      </c>
      <c r="AF49" s="30"/>
      <c r="AG49" s="5"/>
      <c r="AH49" s="3"/>
      <c r="AI49" s="5"/>
      <c r="AJ49" s="7" t="str">
        <f t="shared" si="8"/>
        <v/>
      </c>
      <c r="AK49" s="9" t="str">
        <f t="shared" si="8"/>
        <v/>
      </c>
      <c r="AL49" s="10" t="str">
        <f t="shared" si="25"/>
        <v/>
      </c>
      <c r="AM49" s="11" t="str">
        <f t="shared" si="26"/>
        <v/>
      </c>
      <c r="AN49" s="67" t="str">
        <f t="shared" si="27"/>
        <v/>
      </c>
      <c r="AO49" s="42">
        <f t="shared" si="28"/>
        <v>0</v>
      </c>
      <c r="AP49" s="24">
        <f t="shared" si="42"/>
        <v>0</v>
      </c>
      <c r="AQ49" s="5">
        <f t="shared" si="43"/>
        <v>3</v>
      </c>
      <c r="AR49" s="3">
        <f t="shared" si="44"/>
        <v>0</v>
      </c>
      <c r="AS49" s="5">
        <f t="shared" si="45"/>
        <v>251</v>
      </c>
      <c r="AT49" s="7" t="str">
        <f t="shared" si="30"/>
        <v/>
      </c>
      <c r="AU49" s="9">
        <f t="shared" si="31"/>
        <v>83.666666666666671</v>
      </c>
      <c r="AV49" s="10" t="str">
        <f t="shared" si="32"/>
        <v/>
      </c>
      <c r="AW49" s="11">
        <f t="shared" si="13"/>
        <v>1</v>
      </c>
      <c r="AX49" s="67">
        <f t="shared" si="33"/>
        <v>83.666666666666671</v>
      </c>
      <c r="AY49" s="25">
        <f t="shared" si="34"/>
        <v>3</v>
      </c>
    </row>
    <row r="50" spans="1:51" x14ac:dyDescent="0.2">
      <c r="A50" s="63" t="s">
        <v>38</v>
      </c>
      <c r="B50" s="37">
        <v>72</v>
      </c>
      <c r="C50" s="5">
        <v>37</v>
      </c>
      <c r="D50" s="3">
        <v>4532</v>
      </c>
      <c r="E50" s="5">
        <v>2962</v>
      </c>
      <c r="F50" s="7">
        <f t="shared" si="37"/>
        <v>62.944444444444443</v>
      </c>
      <c r="G50" s="9">
        <f t="shared" si="38"/>
        <v>80.054054054054049</v>
      </c>
      <c r="H50" s="10">
        <f t="shared" si="15"/>
        <v>0.66055045871559637</v>
      </c>
      <c r="I50" s="11">
        <f t="shared" si="16"/>
        <v>0.33944954128440369</v>
      </c>
      <c r="J50" s="67">
        <f t="shared" si="17"/>
        <v>68.752293577981646</v>
      </c>
      <c r="K50" s="38">
        <f t="shared" si="18"/>
        <v>109</v>
      </c>
      <c r="L50" s="30">
        <v>41</v>
      </c>
      <c r="M50" s="5">
        <v>42</v>
      </c>
      <c r="N50" s="3">
        <v>2658</v>
      </c>
      <c r="O50" s="5">
        <v>3460</v>
      </c>
      <c r="P50" s="7">
        <f t="shared" si="39"/>
        <v>64.829268292682926</v>
      </c>
      <c r="Q50" s="9">
        <f t="shared" si="40"/>
        <v>82.38095238095238</v>
      </c>
      <c r="R50" s="10">
        <f t="shared" si="41"/>
        <v>0.49397590361445781</v>
      </c>
      <c r="S50" s="11">
        <f t="shared" si="19"/>
        <v>0.50602409638554213</v>
      </c>
      <c r="T50" s="67">
        <f t="shared" si="20"/>
        <v>73.710843373493972</v>
      </c>
      <c r="U50" s="42">
        <f t="shared" si="21"/>
        <v>83</v>
      </c>
      <c r="V50" s="24">
        <v>99</v>
      </c>
      <c r="W50" s="5">
        <v>42</v>
      </c>
      <c r="X50" s="3">
        <v>5663</v>
      </c>
      <c r="Y50" s="5">
        <v>3358</v>
      </c>
      <c r="Z50" s="7">
        <f t="shared" si="5"/>
        <v>57.202020202020201</v>
      </c>
      <c r="AA50" s="9">
        <f t="shared" si="6"/>
        <v>79.952380952380949</v>
      </c>
      <c r="AB50" s="10">
        <f t="shared" si="35"/>
        <v>0.7021276595744681</v>
      </c>
      <c r="AC50" s="11">
        <f t="shared" si="36"/>
        <v>0.2978723404255319</v>
      </c>
      <c r="AD50" s="67">
        <f t="shared" si="23"/>
        <v>63.978723404255319</v>
      </c>
      <c r="AE50" s="25">
        <f t="shared" si="24"/>
        <v>141</v>
      </c>
      <c r="AF50" s="30">
        <v>49</v>
      </c>
      <c r="AG50" s="5">
        <v>38</v>
      </c>
      <c r="AH50" s="3">
        <v>2908</v>
      </c>
      <c r="AI50" s="5">
        <v>3213</v>
      </c>
      <c r="AJ50" s="7">
        <f t="shared" si="8"/>
        <v>59.346938775510203</v>
      </c>
      <c r="AK50" s="9">
        <f t="shared" si="8"/>
        <v>84.55263157894737</v>
      </c>
      <c r="AL50" s="10">
        <f t="shared" si="25"/>
        <v>0.56321839080459768</v>
      </c>
      <c r="AM50" s="11">
        <f t="shared" si="26"/>
        <v>0.43678160919540232</v>
      </c>
      <c r="AN50" s="67">
        <f t="shared" si="27"/>
        <v>70.356321839080465</v>
      </c>
      <c r="AO50" s="42">
        <f t="shared" si="28"/>
        <v>87</v>
      </c>
      <c r="AP50" s="24">
        <f t="shared" si="42"/>
        <v>261</v>
      </c>
      <c r="AQ50" s="5">
        <f t="shared" si="43"/>
        <v>159</v>
      </c>
      <c r="AR50" s="3">
        <f t="shared" si="44"/>
        <v>15761</v>
      </c>
      <c r="AS50" s="5">
        <f t="shared" si="45"/>
        <v>12993</v>
      </c>
      <c r="AT50" s="7">
        <f t="shared" si="30"/>
        <v>60.38697318007663</v>
      </c>
      <c r="AU50" s="9">
        <f t="shared" si="31"/>
        <v>81.716981132075475</v>
      </c>
      <c r="AV50" s="10">
        <f t="shared" si="32"/>
        <v>0.62142857142857144</v>
      </c>
      <c r="AW50" s="11">
        <f t="shared" si="13"/>
        <v>0.37857142857142856</v>
      </c>
      <c r="AX50" s="67">
        <f t="shared" si="33"/>
        <v>68.461904761904762</v>
      </c>
      <c r="AY50" s="25">
        <f t="shared" si="34"/>
        <v>420</v>
      </c>
    </row>
    <row r="51" spans="1:51" x14ac:dyDescent="0.2">
      <c r="A51" s="63" t="s">
        <v>39</v>
      </c>
      <c r="B51" s="37">
        <v>2</v>
      </c>
      <c r="C51" s="5">
        <v>1</v>
      </c>
      <c r="D51" s="3">
        <v>122</v>
      </c>
      <c r="E51" s="5">
        <v>85</v>
      </c>
      <c r="F51" s="7">
        <f t="shared" si="37"/>
        <v>61</v>
      </c>
      <c r="G51" s="9">
        <f t="shared" si="38"/>
        <v>85</v>
      </c>
      <c r="H51" s="10">
        <f t="shared" si="15"/>
        <v>0.66666666666666663</v>
      </c>
      <c r="I51" s="11">
        <f t="shared" si="16"/>
        <v>0.33333333333333331</v>
      </c>
      <c r="J51" s="67">
        <f t="shared" si="17"/>
        <v>69</v>
      </c>
      <c r="K51" s="38">
        <f t="shared" si="18"/>
        <v>3</v>
      </c>
      <c r="L51" s="30"/>
      <c r="M51" s="5">
        <v>2</v>
      </c>
      <c r="N51" s="3"/>
      <c r="O51" s="5">
        <v>194</v>
      </c>
      <c r="P51" s="7" t="str">
        <f t="shared" si="39"/>
        <v/>
      </c>
      <c r="Q51" s="9">
        <f t="shared" si="40"/>
        <v>97</v>
      </c>
      <c r="R51" s="10">
        <f t="shared" si="41"/>
        <v>0</v>
      </c>
      <c r="S51" s="11">
        <f t="shared" si="19"/>
        <v>1</v>
      </c>
      <c r="T51" s="67">
        <f t="shared" si="20"/>
        <v>97</v>
      </c>
      <c r="U51" s="42">
        <f t="shared" si="21"/>
        <v>2</v>
      </c>
      <c r="V51" s="24">
        <v>2</v>
      </c>
      <c r="W51" s="5">
        <v>2</v>
      </c>
      <c r="X51" s="3">
        <v>108</v>
      </c>
      <c r="Y51" s="5">
        <v>165</v>
      </c>
      <c r="Z51" s="7">
        <f t="shared" si="5"/>
        <v>54</v>
      </c>
      <c r="AA51" s="9">
        <f t="shared" si="6"/>
        <v>82.5</v>
      </c>
      <c r="AB51" s="10">
        <f t="shared" si="35"/>
        <v>0.5</v>
      </c>
      <c r="AC51" s="11">
        <f t="shared" si="36"/>
        <v>0.5</v>
      </c>
      <c r="AD51" s="67">
        <f t="shared" si="23"/>
        <v>68.25</v>
      </c>
      <c r="AE51" s="25">
        <f t="shared" si="24"/>
        <v>4</v>
      </c>
      <c r="AF51" s="30"/>
      <c r="AG51" s="5">
        <v>2</v>
      </c>
      <c r="AH51" s="3"/>
      <c r="AI51" s="5">
        <v>182</v>
      </c>
      <c r="AJ51" s="7" t="str">
        <f t="shared" si="8"/>
        <v/>
      </c>
      <c r="AK51" s="9">
        <f t="shared" si="8"/>
        <v>91</v>
      </c>
      <c r="AL51" s="10" t="str">
        <f t="shared" si="25"/>
        <v/>
      </c>
      <c r="AM51" s="11">
        <f t="shared" si="26"/>
        <v>1</v>
      </c>
      <c r="AN51" s="67">
        <f t="shared" si="27"/>
        <v>91</v>
      </c>
      <c r="AO51" s="42">
        <f t="shared" si="28"/>
        <v>2</v>
      </c>
      <c r="AP51" s="24">
        <f t="shared" si="42"/>
        <v>4</v>
      </c>
      <c r="AQ51" s="5">
        <f t="shared" si="43"/>
        <v>7</v>
      </c>
      <c r="AR51" s="3">
        <f t="shared" si="44"/>
        <v>230</v>
      </c>
      <c r="AS51" s="5">
        <f t="shared" si="45"/>
        <v>626</v>
      </c>
      <c r="AT51" s="7">
        <f t="shared" si="30"/>
        <v>57.5</v>
      </c>
      <c r="AU51" s="9">
        <f t="shared" si="31"/>
        <v>89.428571428571431</v>
      </c>
      <c r="AV51" s="10">
        <f t="shared" si="32"/>
        <v>0.36363636363636365</v>
      </c>
      <c r="AW51" s="11">
        <f t="shared" si="13"/>
        <v>0.63636363636363635</v>
      </c>
      <c r="AX51" s="67">
        <f t="shared" si="33"/>
        <v>77.818181818181813</v>
      </c>
      <c r="AY51" s="25">
        <f t="shared" si="34"/>
        <v>11</v>
      </c>
    </row>
    <row r="52" spans="1:51" x14ac:dyDescent="0.2">
      <c r="A52" s="63" t="s">
        <v>40</v>
      </c>
      <c r="B52" s="39">
        <v>5</v>
      </c>
      <c r="C52" s="5">
        <v>7</v>
      </c>
      <c r="D52" s="17">
        <v>327</v>
      </c>
      <c r="E52" s="5">
        <v>553</v>
      </c>
      <c r="F52" s="7">
        <f t="shared" si="37"/>
        <v>65.400000000000006</v>
      </c>
      <c r="G52" s="9">
        <f t="shared" si="38"/>
        <v>79</v>
      </c>
      <c r="H52" s="10">
        <f t="shared" si="15"/>
        <v>0.41666666666666669</v>
      </c>
      <c r="I52" s="11">
        <f t="shared" si="16"/>
        <v>0.58333333333333337</v>
      </c>
      <c r="J52" s="67">
        <f t="shared" si="17"/>
        <v>73.333333333333329</v>
      </c>
      <c r="K52" s="38">
        <f t="shared" si="18"/>
        <v>12</v>
      </c>
      <c r="L52" s="17">
        <v>8</v>
      </c>
      <c r="M52" s="5">
        <v>7</v>
      </c>
      <c r="N52" s="17">
        <v>540</v>
      </c>
      <c r="O52" s="5">
        <v>574</v>
      </c>
      <c r="P52" s="7">
        <f t="shared" si="39"/>
        <v>67.5</v>
      </c>
      <c r="Q52" s="9">
        <f t="shared" si="40"/>
        <v>82</v>
      </c>
      <c r="R52" s="10">
        <f t="shared" si="41"/>
        <v>0.53333333333333333</v>
      </c>
      <c r="S52" s="11">
        <f t="shared" si="19"/>
        <v>0.46666666666666667</v>
      </c>
      <c r="T52" s="67">
        <f t="shared" si="20"/>
        <v>74.266666666666666</v>
      </c>
      <c r="U52" s="42">
        <f t="shared" si="21"/>
        <v>15</v>
      </c>
      <c r="V52" s="26">
        <v>19</v>
      </c>
      <c r="W52" s="5">
        <v>5</v>
      </c>
      <c r="X52" s="17">
        <v>1069</v>
      </c>
      <c r="Y52" s="5">
        <v>385</v>
      </c>
      <c r="Z52" s="7">
        <f t="shared" si="5"/>
        <v>56.263157894736842</v>
      </c>
      <c r="AA52" s="9">
        <f t="shared" si="6"/>
        <v>77</v>
      </c>
      <c r="AB52" s="10">
        <f t="shared" si="35"/>
        <v>0.79166666666666663</v>
      </c>
      <c r="AC52" s="11">
        <f t="shared" si="36"/>
        <v>0.20833333333333334</v>
      </c>
      <c r="AD52" s="67">
        <f t="shared" si="23"/>
        <v>60.583333333333336</v>
      </c>
      <c r="AE52" s="25">
        <f t="shared" si="24"/>
        <v>24</v>
      </c>
      <c r="AF52" s="17">
        <v>7</v>
      </c>
      <c r="AG52" s="5">
        <v>6</v>
      </c>
      <c r="AH52" s="3">
        <v>381</v>
      </c>
      <c r="AI52" s="5">
        <v>495</v>
      </c>
      <c r="AJ52" s="7">
        <f t="shared" si="8"/>
        <v>54.428571428571431</v>
      </c>
      <c r="AK52" s="9">
        <f t="shared" si="8"/>
        <v>82.5</v>
      </c>
      <c r="AL52" s="10">
        <f t="shared" si="25"/>
        <v>0.53846153846153844</v>
      </c>
      <c r="AM52" s="11">
        <f t="shared" si="26"/>
        <v>0.46153846153846156</v>
      </c>
      <c r="AN52" s="67">
        <f t="shared" si="27"/>
        <v>67.384615384615387</v>
      </c>
      <c r="AO52" s="42">
        <f t="shared" si="28"/>
        <v>13</v>
      </c>
      <c r="AP52" s="24">
        <f t="shared" si="42"/>
        <v>39</v>
      </c>
      <c r="AQ52" s="5">
        <f t="shared" si="43"/>
        <v>25</v>
      </c>
      <c r="AR52" s="3">
        <f t="shared" si="44"/>
        <v>2317</v>
      </c>
      <c r="AS52" s="5">
        <f t="shared" si="45"/>
        <v>2007</v>
      </c>
      <c r="AT52" s="7">
        <f t="shared" si="30"/>
        <v>59.410256410256409</v>
      </c>
      <c r="AU52" s="9">
        <f t="shared" si="31"/>
        <v>80.28</v>
      </c>
      <c r="AV52" s="10">
        <f t="shared" si="32"/>
        <v>0.609375</v>
      </c>
      <c r="AW52" s="11">
        <f t="shared" si="13"/>
        <v>0.390625</v>
      </c>
      <c r="AX52" s="67">
        <f t="shared" si="33"/>
        <v>67.5625</v>
      </c>
      <c r="AY52" s="25">
        <f t="shared" si="34"/>
        <v>64</v>
      </c>
    </row>
    <row r="53" spans="1:51" x14ac:dyDescent="0.2">
      <c r="A53" s="63" t="s">
        <v>41</v>
      </c>
      <c r="B53" s="37">
        <v>113</v>
      </c>
      <c r="C53" s="16">
        <v>190</v>
      </c>
      <c r="D53" s="3">
        <v>7468</v>
      </c>
      <c r="E53" s="16">
        <v>15581</v>
      </c>
      <c r="F53" s="7">
        <f t="shared" si="37"/>
        <v>66.088495575221245</v>
      </c>
      <c r="G53" s="9">
        <f t="shared" si="38"/>
        <v>82.005263157894731</v>
      </c>
      <c r="H53" s="10">
        <f t="shared" si="15"/>
        <v>0.37293729372937295</v>
      </c>
      <c r="I53" s="11">
        <f t="shared" si="16"/>
        <v>0.6270627062706271</v>
      </c>
      <c r="J53" s="67">
        <f t="shared" si="17"/>
        <v>76.069306930693074</v>
      </c>
      <c r="K53" s="38">
        <f t="shared" si="18"/>
        <v>303</v>
      </c>
      <c r="L53" s="30">
        <v>30</v>
      </c>
      <c r="M53" s="16">
        <v>189</v>
      </c>
      <c r="N53" s="3">
        <v>1949</v>
      </c>
      <c r="O53" s="16">
        <v>16342</v>
      </c>
      <c r="P53" s="7">
        <f t="shared" si="39"/>
        <v>64.966666666666669</v>
      </c>
      <c r="Q53" s="9">
        <f t="shared" si="40"/>
        <v>86.465608465608469</v>
      </c>
      <c r="R53" s="10">
        <f t="shared" si="41"/>
        <v>0.13698630136986301</v>
      </c>
      <c r="S53" s="11">
        <f t="shared" si="19"/>
        <v>0.86301369863013699</v>
      </c>
      <c r="T53" s="67">
        <f t="shared" si="20"/>
        <v>83.520547945205479</v>
      </c>
      <c r="U53" s="42">
        <f t="shared" si="21"/>
        <v>219</v>
      </c>
      <c r="V53" s="24">
        <v>120</v>
      </c>
      <c r="W53" s="16">
        <v>176</v>
      </c>
      <c r="X53" s="3">
        <v>7316</v>
      </c>
      <c r="Y53" s="16">
        <v>14625</v>
      </c>
      <c r="Z53" s="7">
        <f t="shared" si="5"/>
        <v>60.966666666666669</v>
      </c>
      <c r="AA53" s="9">
        <f t="shared" si="6"/>
        <v>83.096590909090907</v>
      </c>
      <c r="AB53" s="10">
        <f t="shared" si="35"/>
        <v>0.40540540540540543</v>
      </c>
      <c r="AC53" s="11">
        <f t="shared" si="36"/>
        <v>0.59459459459459463</v>
      </c>
      <c r="AD53" s="67">
        <f t="shared" si="23"/>
        <v>74.125</v>
      </c>
      <c r="AE53" s="25">
        <f t="shared" si="24"/>
        <v>296</v>
      </c>
      <c r="AF53" s="30">
        <v>96</v>
      </c>
      <c r="AG53" s="5">
        <v>195</v>
      </c>
      <c r="AH53" s="3">
        <v>6078</v>
      </c>
      <c r="AI53" s="5">
        <v>16483</v>
      </c>
      <c r="AJ53" s="7">
        <f t="shared" si="8"/>
        <v>63.3125</v>
      </c>
      <c r="AK53" s="9">
        <f t="shared" si="8"/>
        <v>84.52820512820513</v>
      </c>
      <c r="AL53" s="10">
        <f t="shared" si="25"/>
        <v>0.32989690721649484</v>
      </c>
      <c r="AM53" s="11">
        <f t="shared" si="26"/>
        <v>0.67010309278350511</v>
      </c>
      <c r="AN53" s="67">
        <f t="shared" si="27"/>
        <v>77.529209621993132</v>
      </c>
      <c r="AO53" s="42">
        <f t="shared" si="28"/>
        <v>291</v>
      </c>
      <c r="AP53" s="24">
        <f t="shared" si="42"/>
        <v>359</v>
      </c>
      <c r="AQ53" s="5">
        <f t="shared" si="43"/>
        <v>750</v>
      </c>
      <c r="AR53" s="3">
        <f t="shared" si="44"/>
        <v>22811</v>
      </c>
      <c r="AS53" s="5">
        <f t="shared" si="45"/>
        <v>63031</v>
      </c>
      <c r="AT53" s="7">
        <f t="shared" si="30"/>
        <v>63.540389972144844</v>
      </c>
      <c r="AU53" s="9">
        <f t="shared" si="31"/>
        <v>84.041333333333327</v>
      </c>
      <c r="AV53" s="10">
        <f t="shared" si="32"/>
        <v>0.32371505861136157</v>
      </c>
      <c r="AW53" s="11">
        <f t="shared" si="13"/>
        <v>0.67628494138863837</v>
      </c>
      <c r="AX53" s="67">
        <f t="shared" si="33"/>
        <v>77.404869251577992</v>
      </c>
      <c r="AY53" s="25">
        <f t="shared" si="34"/>
        <v>1109</v>
      </c>
    </row>
    <row r="54" spans="1:51" x14ac:dyDescent="0.2">
      <c r="A54" s="63" t="s">
        <v>42</v>
      </c>
      <c r="B54" s="37">
        <v>1</v>
      </c>
      <c r="C54" s="5">
        <v>6</v>
      </c>
      <c r="D54" s="3">
        <v>72</v>
      </c>
      <c r="E54" s="5">
        <v>477</v>
      </c>
      <c r="F54" s="7">
        <f t="shared" si="37"/>
        <v>72</v>
      </c>
      <c r="G54" s="9">
        <f t="shared" si="38"/>
        <v>79.5</v>
      </c>
      <c r="H54" s="10">
        <f t="shared" si="15"/>
        <v>0.14285714285714285</v>
      </c>
      <c r="I54" s="11">
        <f t="shared" si="16"/>
        <v>0.8571428571428571</v>
      </c>
      <c r="J54" s="67">
        <f t="shared" si="17"/>
        <v>78.428571428571431</v>
      </c>
      <c r="K54" s="38">
        <f t="shared" si="18"/>
        <v>7</v>
      </c>
      <c r="L54" s="30">
        <v>2</v>
      </c>
      <c r="M54" s="5">
        <v>5</v>
      </c>
      <c r="N54" s="3">
        <v>121</v>
      </c>
      <c r="O54" s="5">
        <v>409</v>
      </c>
      <c r="P54" s="7">
        <f t="shared" si="39"/>
        <v>60.5</v>
      </c>
      <c r="Q54" s="9">
        <f t="shared" si="40"/>
        <v>81.8</v>
      </c>
      <c r="R54" s="10">
        <f t="shared" si="41"/>
        <v>0.2857142857142857</v>
      </c>
      <c r="S54" s="11">
        <f t="shared" si="19"/>
        <v>0.7142857142857143</v>
      </c>
      <c r="T54" s="67">
        <f t="shared" si="20"/>
        <v>75.714285714285708</v>
      </c>
      <c r="U54" s="42">
        <f t="shared" si="21"/>
        <v>7</v>
      </c>
      <c r="V54" s="24">
        <v>4</v>
      </c>
      <c r="W54" s="5">
        <v>9</v>
      </c>
      <c r="X54" s="3">
        <v>277</v>
      </c>
      <c r="Y54" s="5">
        <v>729</v>
      </c>
      <c r="Z54" s="7">
        <f t="shared" si="5"/>
        <v>69.25</v>
      </c>
      <c r="AA54" s="9">
        <f t="shared" si="6"/>
        <v>81</v>
      </c>
      <c r="AB54" s="10">
        <f t="shared" si="35"/>
        <v>0.30769230769230771</v>
      </c>
      <c r="AC54" s="11">
        <f t="shared" si="36"/>
        <v>0.69230769230769229</v>
      </c>
      <c r="AD54" s="67">
        <f t="shared" si="23"/>
        <v>77.384615384615387</v>
      </c>
      <c r="AE54" s="25">
        <f t="shared" si="24"/>
        <v>13</v>
      </c>
      <c r="AF54" s="30">
        <v>7</v>
      </c>
      <c r="AG54" s="5">
        <v>8</v>
      </c>
      <c r="AH54" s="3">
        <v>416</v>
      </c>
      <c r="AI54" s="5">
        <v>634</v>
      </c>
      <c r="AJ54" s="7">
        <f t="shared" si="8"/>
        <v>59.428571428571431</v>
      </c>
      <c r="AK54" s="9">
        <f t="shared" si="8"/>
        <v>79.25</v>
      </c>
      <c r="AL54" s="10">
        <f t="shared" si="25"/>
        <v>0.46666666666666667</v>
      </c>
      <c r="AM54" s="11">
        <f t="shared" si="26"/>
        <v>0.53333333333333333</v>
      </c>
      <c r="AN54" s="67">
        <f t="shared" si="27"/>
        <v>70</v>
      </c>
      <c r="AO54" s="42">
        <f t="shared" si="28"/>
        <v>15</v>
      </c>
      <c r="AP54" s="24">
        <f t="shared" si="42"/>
        <v>14</v>
      </c>
      <c r="AQ54" s="5">
        <f t="shared" si="43"/>
        <v>28</v>
      </c>
      <c r="AR54" s="3">
        <f t="shared" si="44"/>
        <v>886</v>
      </c>
      <c r="AS54" s="5">
        <f t="shared" si="45"/>
        <v>2249</v>
      </c>
      <c r="AT54" s="7">
        <f t="shared" si="30"/>
        <v>63.285714285714285</v>
      </c>
      <c r="AU54" s="9">
        <f t="shared" si="31"/>
        <v>80.321428571428569</v>
      </c>
      <c r="AV54" s="10">
        <f t="shared" si="32"/>
        <v>0.33333333333333331</v>
      </c>
      <c r="AW54" s="11">
        <f t="shared" si="13"/>
        <v>0.66666666666666663</v>
      </c>
      <c r="AX54" s="67">
        <f t="shared" si="33"/>
        <v>74.642857142857139</v>
      </c>
      <c r="AY54" s="25">
        <f t="shared" si="34"/>
        <v>42</v>
      </c>
    </row>
    <row r="55" spans="1:51" x14ac:dyDescent="0.2">
      <c r="A55" s="33"/>
      <c r="B55" s="43"/>
      <c r="C55" s="44"/>
      <c r="D55" s="45"/>
      <c r="E55" s="44"/>
      <c r="F55" s="46"/>
      <c r="G55" s="47"/>
      <c r="H55" s="48"/>
      <c r="I55" s="49"/>
      <c r="J55" s="66"/>
      <c r="K55" s="50"/>
      <c r="L55" s="51"/>
      <c r="M55" s="44"/>
      <c r="N55" s="45"/>
      <c r="O55" s="44"/>
      <c r="P55" s="46"/>
      <c r="Q55" s="47"/>
      <c r="R55" s="48"/>
      <c r="S55" s="49"/>
      <c r="T55" s="66"/>
      <c r="U55" s="52"/>
      <c r="V55" s="53"/>
      <c r="W55" s="44"/>
      <c r="X55" s="45"/>
      <c r="Y55" s="44"/>
      <c r="Z55" s="46"/>
      <c r="AA55" s="47"/>
      <c r="AB55" s="48"/>
      <c r="AC55" s="49"/>
      <c r="AD55" s="66"/>
      <c r="AE55" s="54"/>
      <c r="AF55" s="51"/>
      <c r="AG55" s="44"/>
      <c r="AH55" s="45"/>
      <c r="AI55" s="44"/>
      <c r="AJ55" s="46"/>
      <c r="AK55" s="47"/>
      <c r="AL55" s="48"/>
      <c r="AM55" s="49"/>
      <c r="AN55" s="66"/>
      <c r="AO55" s="52"/>
      <c r="AP55" s="55"/>
      <c r="AQ55" s="56"/>
      <c r="AR55" s="56"/>
      <c r="AS55" s="56"/>
      <c r="AT55" s="56"/>
      <c r="AU55" s="56"/>
      <c r="AV55" s="56"/>
      <c r="AW55" s="56"/>
      <c r="AX55" s="52"/>
      <c r="AY55" s="54"/>
    </row>
    <row r="56" spans="1:51" ht="15.75" x14ac:dyDescent="0.25">
      <c r="A56" s="31" t="s">
        <v>52</v>
      </c>
      <c r="B56" s="40">
        <f>SUM(B6:B54)</f>
        <v>613</v>
      </c>
      <c r="C56" s="18">
        <f>SUM(C6:C54)</f>
        <v>646</v>
      </c>
      <c r="D56" s="19">
        <f>SUM(D6:D54)</f>
        <v>38765</v>
      </c>
      <c r="E56" s="18">
        <f>SUM(E6:E54)</f>
        <v>52211</v>
      </c>
      <c r="F56" s="12">
        <f>IF(B56&gt;0,D56/B56,"")</f>
        <v>63.238172920065253</v>
      </c>
      <c r="G56" s="13">
        <f>IF(C56&gt;0,E56/C56,"")</f>
        <v>80.821981424148603</v>
      </c>
      <c r="H56" s="14">
        <f>IF(K56&gt;0,B56/K56,"")</f>
        <v>0.48689436060365371</v>
      </c>
      <c r="I56" s="15">
        <f>IF(K56&gt;0,C56/K56,0)</f>
        <v>0.51310563939634635</v>
      </c>
      <c r="J56" s="67">
        <f t="shared" ref="J56" si="61">IF(K56&lt;&gt;0,    ((D56+E56)/K56),"")</f>
        <v>72.26052422557585</v>
      </c>
      <c r="K56" s="41">
        <f>SUM(K6:K54)</f>
        <v>1259</v>
      </c>
      <c r="L56" s="19">
        <f>SUM(L6:L54)</f>
        <v>320</v>
      </c>
      <c r="M56" s="18">
        <f>SUM(M6:M54)</f>
        <v>608</v>
      </c>
      <c r="N56" s="19">
        <f>SUM(N6:N54)</f>
        <v>20474</v>
      </c>
      <c r="O56" s="18">
        <f>SUM(O6:O54)</f>
        <v>50978</v>
      </c>
      <c r="P56" s="12">
        <f>IF(L56&gt;0,N56/L56,"")</f>
        <v>63.981250000000003</v>
      </c>
      <c r="Q56" s="13">
        <f>IF(M56&gt;0,O56/M56,"")</f>
        <v>83.84539473684211</v>
      </c>
      <c r="R56" s="14">
        <f>IF(U56&gt;0,L56/U56,"")</f>
        <v>0.34482758620689657</v>
      </c>
      <c r="S56" s="15">
        <f>IF(U56&gt;0,M56/U56,0)</f>
        <v>0.65517241379310343</v>
      </c>
      <c r="T56" s="67">
        <f t="shared" ref="T56" si="62">IF(U56&lt;&gt;0,    ((N56+O56)/U56),"")</f>
        <v>76.995689655172413</v>
      </c>
      <c r="U56" s="20">
        <f>SUM(U6:U54)</f>
        <v>928</v>
      </c>
      <c r="V56" s="27">
        <f>SUM(V6:V54)</f>
        <v>839</v>
      </c>
      <c r="W56" s="18">
        <f>SUM(W6:W54)</f>
        <v>597</v>
      </c>
      <c r="X56" s="19">
        <f>SUM(X6:X54)</f>
        <v>48419</v>
      </c>
      <c r="Y56" s="18">
        <f>SUM(Y6:Y54)</f>
        <v>48652</v>
      </c>
      <c r="Z56" s="12">
        <f>IF(V56&gt;0,X56/V56,"")</f>
        <v>57.710369487485103</v>
      </c>
      <c r="AA56" s="13">
        <f>IF(W56&gt;0,Y56/W56,"")</f>
        <v>81.494137353433842</v>
      </c>
      <c r="AB56" s="14">
        <f>IF(AE56&gt;0,V56/AE56,"")</f>
        <v>0.58426183844011137</v>
      </c>
      <c r="AC56" s="15">
        <f>IF(AE56&gt;0,W56/AE56,0)</f>
        <v>0.41573816155988857</v>
      </c>
      <c r="AD56" s="67">
        <f t="shared" ref="AD56" si="63">IF(AE56&lt;&gt;0,    ((X56+Y56)/AE56),"")</f>
        <v>67.598189415041787</v>
      </c>
      <c r="AE56" s="28">
        <f>SUM(AE6:AE54)</f>
        <v>1436</v>
      </c>
      <c r="AF56" s="19">
        <f>SUM(AF6:AF54)</f>
        <v>454</v>
      </c>
      <c r="AG56" s="18">
        <f>SUM(AG6:AG54)</f>
        <v>652</v>
      </c>
      <c r="AH56" s="19">
        <f>SUM(AH6:AH54)</f>
        <v>27629</v>
      </c>
      <c r="AI56" s="18">
        <f>SUM(AI6:AI54)</f>
        <v>54217</v>
      </c>
      <c r="AJ56" s="12">
        <f>IF(AF56&gt;0,AH56/AF56,"")</f>
        <v>60.856828193832598</v>
      </c>
      <c r="AK56" s="13">
        <f>IF(AG56&gt;0,AI56/AG56,"")</f>
        <v>83.154907975460119</v>
      </c>
      <c r="AL56" s="14">
        <f>IF(AO56&gt;0,AF56/AO56,"")</f>
        <v>0.41048824593128391</v>
      </c>
      <c r="AM56" s="15">
        <f>IF(AO56&gt;0,AG56/AO56,0)</f>
        <v>0.58951175406871614</v>
      </c>
      <c r="AN56" s="67">
        <f t="shared" ref="AN56" si="64">IF(AO56&lt;&gt;0,    ((AH56+AI56)/AO56),"")</f>
        <v>74.001808318264011</v>
      </c>
      <c r="AO56" s="20">
        <f>SUM(AO6:AO54)</f>
        <v>1106</v>
      </c>
      <c r="AP56" s="27">
        <f>SUM(AP6:AP54)</f>
        <v>2226</v>
      </c>
      <c r="AQ56" s="18">
        <f>SUM(AQ6:AQ54)</f>
        <v>2503</v>
      </c>
      <c r="AR56" s="19">
        <f>SUM(AR6:AR54)</f>
        <v>135287</v>
      </c>
      <c r="AS56" s="18">
        <f>SUM(AS6:AS54)</f>
        <v>206058</v>
      </c>
      <c r="AT56" s="12">
        <f>IF(AP56&gt;0,AR56/AP56,"")</f>
        <v>60.775831087151843</v>
      </c>
      <c r="AU56" s="13">
        <f>IF(AQ56&gt;0,AS56/AQ56,"")</f>
        <v>82.324410707151415</v>
      </c>
      <c r="AV56" s="14">
        <f>IF(AY56&gt;0,AP56/AY56,"")</f>
        <v>0.47071262423345317</v>
      </c>
      <c r="AW56" s="15">
        <f>IF(AY56&gt;0,AQ56/AY56,0)</f>
        <v>0.52928737576654683</v>
      </c>
      <c r="AX56" s="67">
        <f t="shared" si="33"/>
        <v>72.181222245717905</v>
      </c>
      <c r="AY56" s="28">
        <f>SUM(AY6:AY54)</f>
        <v>4729</v>
      </c>
    </row>
    <row r="57" spans="1:51" x14ac:dyDescent="0.2">
      <c r="A57" s="32"/>
      <c r="B57" s="43"/>
      <c r="C57" s="44"/>
      <c r="D57" s="45"/>
      <c r="E57" s="44"/>
      <c r="F57" s="46"/>
      <c r="G57" s="47"/>
      <c r="H57" s="48"/>
      <c r="I57" s="49"/>
      <c r="J57" s="66"/>
      <c r="K57" s="50"/>
      <c r="L57" s="51"/>
      <c r="M57" s="44"/>
      <c r="N57" s="45"/>
      <c r="O57" s="44"/>
      <c r="P57" s="46"/>
      <c r="Q57" s="47"/>
      <c r="R57" s="48"/>
      <c r="S57" s="49"/>
      <c r="T57" s="66"/>
      <c r="U57" s="52"/>
      <c r="V57" s="53"/>
      <c r="W57" s="44"/>
      <c r="X57" s="45"/>
      <c r="Y57" s="44"/>
      <c r="Z57" s="46"/>
      <c r="AA57" s="47"/>
      <c r="AB57" s="48"/>
      <c r="AC57" s="49"/>
      <c r="AD57" s="66"/>
      <c r="AE57" s="54"/>
      <c r="AF57" s="51"/>
      <c r="AG57" s="44"/>
      <c r="AH57" s="45"/>
      <c r="AI57" s="44"/>
      <c r="AJ57" s="46"/>
      <c r="AK57" s="47"/>
      <c r="AL57" s="48"/>
      <c r="AM57" s="49"/>
      <c r="AN57" s="66"/>
      <c r="AO57" s="52"/>
      <c r="AP57" s="53"/>
      <c r="AQ57" s="44"/>
      <c r="AR57" s="45"/>
      <c r="AS57" s="44"/>
      <c r="AT57" s="46"/>
      <c r="AU57" s="47"/>
      <c r="AV57" s="48"/>
      <c r="AW57" s="49"/>
      <c r="AX57" s="66"/>
      <c r="AY57" s="54"/>
    </row>
    <row r="58" spans="1:51" x14ac:dyDescent="0.2">
      <c r="A58" s="91"/>
      <c r="B58" s="35" t="s">
        <v>44</v>
      </c>
      <c r="C58" s="4" t="s">
        <v>45</v>
      </c>
      <c r="D58" s="2" t="s">
        <v>44</v>
      </c>
      <c r="E58" s="4" t="s">
        <v>45</v>
      </c>
      <c r="F58" s="6" t="s">
        <v>44</v>
      </c>
      <c r="G58" s="8" t="s">
        <v>45</v>
      </c>
      <c r="H58" s="6" t="s">
        <v>44</v>
      </c>
      <c r="I58" s="8" t="s">
        <v>45</v>
      </c>
      <c r="J58" s="68" t="s">
        <v>61</v>
      </c>
      <c r="K58" s="36"/>
      <c r="L58" s="29" t="s">
        <v>44</v>
      </c>
      <c r="M58" s="4" t="s">
        <v>45</v>
      </c>
      <c r="N58" s="2" t="s">
        <v>44</v>
      </c>
      <c r="O58" s="4" t="s">
        <v>45</v>
      </c>
      <c r="P58" s="6" t="s">
        <v>44</v>
      </c>
      <c r="Q58" s="8" t="s">
        <v>45</v>
      </c>
      <c r="R58" s="6" t="s">
        <v>44</v>
      </c>
      <c r="S58" s="8" t="s">
        <v>45</v>
      </c>
      <c r="T58" s="68" t="s">
        <v>61</v>
      </c>
      <c r="U58" s="58"/>
      <c r="V58" s="22" t="s">
        <v>44</v>
      </c>
      <c r="W58" s="4" t="s">
        <v>45</v>
      </c>
      <c r="X58" s="2" t="s">
        <v>44</v>
      </c>
      <c r="Y58" s="4" t="s">
        <v>45</v>
      </c>
      <c r="Z58" s="6" t="s">
        <v>44</v>
      </c>
      <c r="AA58" s="8" t="s">
        <v>45</v>
      </c>
      <c r="AB58" s="6" t="s">
        <v>44</v>
      </c>
      <c r="AC58" s="8" t="s">
        <v>45</v>
      </c>
      <c r="AD58" s="68" t="s">
        <v>61</v>
      </c>
      <c r="AE58" s="23"/>
      <c r="AF58" s="29" t="s">
        <v>44</v>
      </c>
      <c r="AG58" s="4" t="s">
        <v>45</v>
      </c>
      <c r="AH58" s="2" t="s">
        <v>44</v>
      </c>
      <c r="AI58" s="4" t="s">
        <v>45</v>
      </c>
      <c r="AJ58" s="6" t="s">
        <v>44</v>
      </c>
      <c r="AK58" s="8" t="s">
        <v>45</v>
      </c>
      <c r="AL58" s="6" t="s">
        <v>44</v>
      </c>
      <c r="AM58" s="8" t="s">
        <v>45</v>
      </c>
      <c r="AN58" s="68" t="s">
        <v>61</v>
      </c>
      <c r="AO58" s="58"/>
      <c r="AP58" s="22" t="s">
        <v>44</v>
      </c>
      <c r="AQ58" s="4" t="s">
        <v>45</v>
      </c>
      <c r="AR58" s="2" t="s">
        <v>44</v>
      </c>
      <c r="AS58" s="4" t="s">
        <v>45</v>
      </c>
      <c r="AT58" s="6" t="s">
        <v>44</v>
      </c>
      <c r="AU58" s="8" t="s">
        <v>45</v>
      </c>
      <c r="AV58" s="6" t="s">
        <v>44</v>
      </c>
      <c r="AW58" s="8" t="s">
        <v>45</v>
      </c>
      <c r="AX58" s="68" t="s">
        <v>61</v>
      </c>
      <c r="AY58" s="23"/>
    </row>
    <row r="59" spans="1:51" ht="12.75" customHeight="1" x14ac:dyDescent="0.2">
      <c r="A59" s="91"/>
      <c r="B59" s="93" t="s">
        <v>51</v>
      </c>
      <c r="C59" s="90"/>
      <c r="D59" s="87" t="s">
        <v>50</v>
      </c>
      <c r="E59" s="88"/>
      <c r="F59" s="85" t="s">
        <v>49</v>
      </c>
      <c r="G59" s="86"/>
      <c r="H59" s="85" t="s">
        <v>53</v>
      </c>
      <c r="I59" s="89"/>
      <c r="J59" s="65"/>
      <c r="K59" s="34" t="s">
        <v>52</v>
      </c>
      <c r="L59" s="84" t="s">
        <v>51</v>
      </c>
      <c r="M59" s="90"/>
      <c r="N59" s="87" t="s">
        <v>50</v>
      </c>
      <c r="O59" s="88"/>
      <c r="P59" s="85" t="s">
        <v>49</v>
      </c>
      <c r="Q59" s="86"/>
      <c r="R59" s="85" t="s">
        <v>53</v>
      </c>
      <c r="S59" s="89"/>
      <c r="T59" s="65"/>
      <c r="U59" s="57" t="s">
        <v>52</v>
      </c>
      <c r="V59" s="83" t="s">
        <v>51</v>
      </c>
      <c r="W59" s="90"/>
      <c r="X59" s="87" t="s">
        <v>50</v>
      </c>
      <c r="Y59" s="88"/>
      <c r="Z59" s="85" t="s">
        <v>49</v>
      </c>
      <c r="AA59" s="86"/>
      <c r="AB59" s="85" t="s">
        <v>53</v>
      </c>
      <c r="AC59" s="89"/>
      <c r="AD59" s="65"/>
      <c r="AE59" s="21" t="s">
        <v>52</v>
      </c>
      <c r="AF59" s="83" t="s">
        <v>51</v>
      </c>
      <c r="AG59" s="84"/>
      <c r="AH59" s="87" t="s">
        <v>50</v>
      </c>
      <c r="AI59" s="88"/>
      <c r="AJ59" s="85" t="s">
        <v>49</v>
      </c>
      <c r="AK59" s="86"/>
      <c r="AL59" s="85" t="s">
        <v>53</v>
      </c>
      <c r="AM59" s="89"/>
      <c r="AN59" s="65"/>
      <c r="AO59" s="57" t="s">
        <v>52</v>
      </c>
      <c r="AP59" s="83" t="s">
        <v>51</v>
      </c>
      <c r="AQ59" s="90"/>
      <c r="AR59" s="87" t="s">
        <v>50</v>
      </c>
      <c r="AS59" s="88"/>
      <c r="AT59" s="85" t="s">
        <v>49</v>
      </c>
      <c r="AU59" s="86"/>
      <c r="AV59" s="85" t="s">
        <v>53</v>
      </c>
      <c r="AW59" s="89"/>
      <c r="AX59" s="65"/>
      <c r="AY59" s="21" t="s">
        <v>52</v>
      </c>
    </row>
    <row r="60" spans="1:51" ht="13.5" thickBot="1" x14ac:dyDescent="0.25">
      <c r="A60" s="92"/>
      <c r="B60" s="94" t="s">
        <v>43</v>
      </c>
      <c r="C60" s="95"/>
      <c r="D60" s="95"/>
      <c r="E60" s="95"/>
      <c r="F60" s="96"/>
      <c r="G60" s="96"/>
      <c r="H60" s="96"/>
      <c r="I60" s="96"/>
      <c r="J60" s="96"/>
      <c r="K60" s="97"/>
      <c r="L60" s="70" t="s">
        <v>46</v>
      </c>
      <c r="M60" s="71"/>
      <c r="N60" s="71"/>
      <c r="O60" s="71"/>
      <c r="P60" s="72"/>
      <c r="Q60" s="72"/>
      <c r="R60" s="72"/>
      <c r="S60" s="72"/>
      <c r="T60" s="72"/>
      <c r="U60" s="72"/>
      <c r="V60" s="73" t="s">
        <v>47</v>
      </c>
      <c r="W60" s="74"/>
      <c r="X60" s="74"/>
      <c r="Y60" s="74"/>
      <c r="Z60" s="75"/>
      <c r="AA60" s="75"/>
      <c r="AB60" s="75"/>
      <c r="AC60" s="75"/>
      <c r="AD60" s="75"/>
      <c r="AE60" s="76"/>
      <c r="AF60" s="77" t="s">
        <v>48</v>
      </c>
      <c r="AG60" s="70"/>
      <c r="AH60" s="70"/>
      <c r="AI60" s="70"/>
      <c r="AJ60" s="70"/>
      <c r="AK60" s="70"/>
      <c r="AL60" s="70"/>
      <c r="AM60" s="70"/>
      <c r="AN60" s="70"/>
      <c r="AO60" s="78"/>
      <c r="AP60" s="79" t="s">
        <v>54</v>
      </c>
      <c r="AQ60" s="80"/>
      <c r="AR60" s="80"/>
      <c r="AS60" s="80"/>
      <c r="AT60" s="81"/>
      <c r="AU60" s="81"/>
      <c r="AV60" s="81"/>
      <c r="AW60" s="81"/>
      <c r="AX60" s="81"/>
      <c r="AY60" s="82"/>
    </row>
    <row r="63" spans="1:51" x14ac:dyDescent="0.2">
      <c r="A63" s="69" t="s">
        <v>62</v>
      </c>
    </row>
  </sheetData>
  <mergeCells count="57">
    <mergeCell ref="AV5:AW5"/>
    <mergeCell ref="AY5:AY6"/>
    <mergeCell ref="AP4:AY4"/>
    <mergeCell ref="AR5:AS5"/>
    <mergeCell ref="AT5:AU5"/>
    <mergeCell ref="AP5:AQ5"/>
    <mergeCell ref="A4:A6"/>
    <mergeCell ref="L4:U4"/>
    <mergeCell ref="X5:Y5"/>
    <mergeCell ref="K5:K6"/>
    <mergeCell ref="B4:K4"/>
    <mergeCell ref="N5:O5"/>
    <mergeCell ref="U5:U6"/>
    <mergeCell ref="R5:S5"/>
    <mergeCell ref="AO5:AO6"/>
    <mergeCell ref="AF4:AO4"/>
    <mergeCell ref="V4:AE4"/>
    <mergeCell ref="B5:C5"/>
    <mergeCell ref="D5:E5"/>
    <mergeCell ref="F5:G5"/>
    <mergeCell ref="H5:I5"/>
    <mergeCell ref="AJ5:AK5"/>
    <mergeCell ref="L5:M5"/>
    <mergeCell ref="P5:Q5"/>
    <mergeCell ref="AH5:AI5"/>
    <mergeCell ref="AB5:AC5"/>
    <mergeCell ref="AE5:AE6"/>
    <mergeCell ref="AF5:AG5"/>
    <mergeCell ref="V5:W5"/>
    <mergeCell ref="Z5:AA5"/>
    <mergeCell ref="A58:A60"/>
    <mergeCell ref="B59:C59"/>
    <mergeCell ref="D59:E59"/>
    <mergeCell ref="F59:G59"/>
    <mergeCell ref="H59:I59"/>
    <mergeCell ref="B60:K60"/>
    <mergeCell ref="L59:M59"/>
    <mergeCell ref="AH59:AI59"/>
    <mergeCell ref="AJ59:AK59"/>
    <mergeCell ref="AL59:AM59"/>
    <mergeCell ref="AL5:AM5"/>
    <mergeCell ref="L60:U60"/>
    <mergeCell ref="V60:AE60"/>
    <mergeCell ref="AF60:AO60"/>
    <mergeCell ref="AP60:AY60"/>
    <mergeCell ref="AF59:AG59"/>
    <mergeCell ref="Z59:AA59"/>
    <mergeCell ref="AR59:AS59"/>
    <mergeCell ref="AT59:AU59"/>
    <mergeCell ref="AV59:AW59"/>
    <mergeCell ref="AB59:AC59"/>
    <mergeCell ref="AP59:AQ59"/>
    <mergeCell ref="N59:O59"/>
    <mergeCell ref="P59:Q59"/>
    <mergeCell ref="R59:S59"/>
    <mergeCell ref="V59:W59"/>
    <mergeCell ref="X59:Y59"/>
  </mergeCells>
  <phoneticPr fontId="2" type="noConversion"/>
  <conditionalFormatting sqref="AX7:AX54">
    <cfRule type="cellIs" dxfId="71" priority="89" operator="lessThan">
      <formula>75</formula>
    </cfRule>
    <cfRule type="cellIs" dxfId="70" priority="90" operator="greaterThan">
      <formula>74.99</formula>
    </cfRule>
  </conditionalFormatting>
  <conditionalFormatting sqref="AX7:AX54">
    <cfRule type="cellIs" dxfId="69" priority="87" operator="lessThan">
      <formula>0.75</formula>
    </cfRule>
    <cfRule type="cellIs" dxfId="68" priority="88" operator="greaterThan">
      <formula>0.7499</formula>
    </cfRule>
  </conditionalFormatting>
  <conditionalFormatting sqref="AX8:AX54">
    <cfRule type="cellIs" dxfId="67" priority="85" operator="lessThan">
      <formula>0.75</formula>
    </cfRule>
    <cfRule type="cellIs" dxfId="66" priority="86" operator="greaterThan">
      <formula>0.7499</formula>
    </cfRule>
  </conditionalFormatting>
  <conditionalFormatting sqref="AN7:AN54">
    <cfRule type="cellIs" dxfId="65" priority="63" operator="lessThan">
      <formula>75</formula>
    </cfRule>
    <cfRule type="cellIs" dxfId="64" priority="64" operator="greaterThan">
      <formula>74.99</formula>
    </cfRule>
  </conditionalFormatting>
  <conditionalFormatting sqref="AN7:AN54">
    <cfRule type="cellIs" dxfId="63" priority="61" operator="lessThan">
      <formula>0.75</formula>
    </cfRule>
    <cfRule type="cellIs" dxfId="62" priority="62" operator="greaterThan">
      <formula>0.7499</formula>
    </cfRule>
  </conditionalFormatting>
  <conditionalFormatting sqref="AX7:AX54">
    <cfRule type="cellIs" dxfId="61" priority="65" operator="lessThan">
      <formula>75</formula>
    </cfRule>
    <cfRule type="cellIs" dxfId="60" priority="66" operator="greaterThan">
      <formula>74.99</formula>
    </cfRule>
  </conditionalFormatting>
  <conditionalFormatting sqref="AD7:AD54">
    <cfRule type="cellIs" dxfId="59" priority="57" operator="lessThan">
      <formula>75</formula>
    </cfRule>
    <cfRule type="cellIs" dxfId="58" priority="58" operator="greaterThan">
      <formula>74.99</formula>
    </cfRule>
  </conditionalFormatting>
  <conditionalFormatting sqref="AD7:AD54">
    <cfRule type="cellIs" dxfId="57" priority="55" operator="lessThan">
      <formula>0.75</formula>
    </cfRule>
    <cfRule type="cellIs" dxfId="56" priority="56" operator="greaterThan">
      <formula>0.7499</formula>
    </cfRule>
  </conditionalFormatting>
  <conditionalFormatting sqref="AN7:AN54">
    <cfRule type="cellIs" dxfId="55" priority="59" operator="lessThan">
      <formula>75</formula>
    </cfRule>
    <cfRule type="cellIs" dxfId="54" priority="60" operator="greaterThan">
      <formula>74.99</formula>
    </cfRule>
  </conditionalFormatting>
  <conditionalFormatting sqref="AD7:AD54">
    <cfRule type="cellIs" dxfId="53" priority="53" operator="lessThan">
      <formula>75</formula>
    </cfRule>
    <cfRule type="cellIs" dxfId="52" priority="54" operator="greaterThan">
      <formula>74.99</formula>
    </cfRule>
  </conditionalFormatting>
  <conditionalFormatting sqref="T7:T54">
    <cfRule type="cellIs" dxfId="51" priority="47" operator="lessThan">
      <formula>75</formula>
    </cfRule>
    <cfRule type="cellIs" dxfId="50" priority="48" operator="greaterThan">
      <formula>74.99</formula>
    </cfRule>
  </conditionalFormatting>
  <conditionalFormatting sqref="T7:T54">
    <cfRule type="cellIs" dxfId="49" priority="51" operator="lessThan">
      <formula>75</formula>
    </cfRule>
    <cfRule type="cellIs" dxfId="48" priority="52" operator="greaterThan">
      <formula>74.99</formula>
    </cfRule>
  </conditionalFormatting>
  <conditionalFormatting sqref="T7:T54">
    <cfRule type="cellIs" dxfId="47" priority="49" operator="lessThan">
      <formula>0.75</formula>
    </cfRule>
    <cfRule type="cellIs" dxfId="46" priority="50" operator="greaterThan">
      <formula>0.7499</formula>
    </cfRule>
  </conditionalFormatting>
  <conditionalFormatting sqref="J7:J54">
    <cfRule type="cellIs" dxfId="45" priority="41" operator="lessThan">
      <formula>75</formula>
    </cfRule>
    <cfRule type="cellIs" dxfId="44" priority="42" operator="greaterThan">
      <formula>74.99</formula>
    </cfRule>
  </conditionalFormatting>
  <conditionalFormatting sqref="J7:J54">
    <cfRule type="cellIs" dxfId="43" priority="45" operator="lessThan">
      <formula>75</formula>
    </cfRule>
    <cfRule type="cellIs" dxfId="42" priority="46" operator="greaterThan">
      <formula>74.99</formula>
    </cfRule>
  </conditionalFormatting>
  <conditionalFormatting sqref="J7:J54">
    <cfRule type="cellIs" dxfId="41" priority="43" operator="lessThan">
      <formula>0.75</formula>
    </cfRule>
    <cfRule type="cellIs" dxfId="40" priority="44" operator="greaterThan">
      <formula>0.7499</formula>
    </cfRule>
  </conditionalFormatting>
  <conditionalFormatting sqref="AX56">
    <cfRule type="cellIs" dxfId="39" priority="39" operator="lessThan">
      <formula>75</formula>
    </cfRule>
    <cfRule type="cellIs" dxfId="38" priority="40" operator="greaterThan">
      <formula>74.99</formula>
    </cfRule>
  </conditionalFormatting>
  <conditionalFormatting sqref="AX56">
    <cfRule type="cellIs" dxfId="37" priority="37" operator="lessThan">
      <formula>0.75</formula>
    </cfRule>
    <cfRule type="cellIs" dxfId="36" priority="38" operator="greaterThan">
      <formula>0.7499</formula>
    </cfRule>
  </conditionalFormatting>
  <conditionalFormatting sqref="AX56">
    <cfRule type="cellIs" dxfId="35" priority="35" operator="lessThan">
      <formula>0.75</formula>
    </cfRule>
    <cfRule type="cellIs" dxfId="34" priority="36" operator="greaterThan">
      <formula>0.7499</formula>
    </cfRule>
  </conditionalFormatting>
  <conditionalFormatting sqref="AX56">
    <cfRule type="cellIs" dxfId="33" priority="33" operator="lessThan">
      <formula>75</formula>
    </cfRule>
    <cfRule type="cellIs" dxfId="32" priority="34" operator="greaterThan">
      <formula>74.99</formula>
    </cfRule>
  </conditionalFormatting>
  <conditionalFormatting sqref="AN56">
    <cfRule type="cellIs" dxfId="31" priority="31" operator="lessThan">
      <formula>75</formula>
    </cfRule>
    <cfRule type="cellIs" dxfId="30" priority="32" operator="greaterThan">
      <formula>74.99</formula>
    </cfRule>
  </conditionalFormatting>
  <conditionalFormatting sqref="AN56">
    <cfRule type="cellIs" dxfId="29" priority="29" operator="lessThan">
      <formula>0.75</formula>
    </cfRule>
    <cfRule type="cellIs" dxfId="28" priority="30" operator="greaterThan">
      <formula>0.7499</formula>
    </cfRule>
  </conditionalFormatting>
  <conditionalFormatting sqref="AN56">
    <cfRule type="cellIs" dxfId="27" priority="27" operator="lessThan">
      <formula>0.75</formula>
    </cfRule>
    <cfRule type="cellIs" dxfId="26" priority="28" operator="greaterThan">
      <formula>0.7499</formula>
    </cfRule>
  </conditionalFormatting>
  <conditionalFormatting sqref="AN56">
    <cfRule type="cellIs" dxfId="25" priority="25" operator="lessThan">
      <formula>75</formula>
    </cfRule>
    <cfRule type="cellIs" dxfId="24" priority="26" operator="greaterThan">
      <formula>74.99</formula>
    </cfRule>
  </conditionalFormatting>
  <conditionalFormatting sqref="AD56">
    <cfRule type="cellIs" dxfId="23" priority="23" operator="lessThan">
      <formula>75</formula>
    </cfRule>
    <cfRule type="cellIs" dxfId="22" priority="24" operator="greaterThan">
      <formula>74.99</formula>
    </cfRule>
  </conditionalFormatting>
  <conditionalFormatting sqref="AD56">
    <cfRule type="cellIs" dxfId="21" priority="21" operator="lessThan">
      <formula>0.75</formula>
    </cfRule>
    <cfRule type="cellIs" dxfId="20" priority="22" operator="greaterThan">
      <formula>0.7499</formula>
    </cfRule>
  </conditionalFormatting>
  <conditionalFormatting sqref="AD56">
    <cfRule type="cellIs" dxfId="19" priority="19" operator="lessThan">
      <formula>0.75</formula>
    </cfRule>
    <cfRule type="cellIs" dxfId="18" priority="20" operator="greaterThan">
      <formula>0.7499</formula>
    </cfRule>
  </conditionalFormatting>
  <conditionalFormatting sqref="AD56">
    <cfRule type="cellIs" dxfId="17" priority="17" operator="lessThan">
      <formula>75</formula>
    </cfRule>
    <cfRule type="cellIs" dxfId="16" priority="18" operator="greaterThan">
      <formula>74.99</formula>
    </cfRule>
  </conditionalFormatting>
  <conditionalFormatting sqref="T56">
    <cfRule type="cellIs" dxfId="15" priority="15" operator="lessThan">
      <formula>75</formula>
    </cfRule>
    <cfRule type="cellIs" dxfId="14" priority="16" operator="greaterThan">
      <formula>74.99</formula>
    </cfRule>
  </conditionalFormatting>
  <conditionalFormatting sqref="T56">
    <cfRule type="cellIs" dxfId="13" priority="13" operator="lessThan">
      <formula>0.75</formula>
    </cfRule>
    <cfRule type="cellIs" dxfId="12" priority="14" operator="greaterThan">
      <formula>0.7499</formula>
    </cfRule>
  </conditionalFormatting>
  <conditionalFormatting sqref="T56">
    <cfRule type="cellIs" dxfId="11" priority="11" operator="lessThan">
      <formula>0.75</formula>
    </cfRule>
    <cfRule type="cellIs" dxfId="10" priority="12" operator="greaterThan">
      <formula>0.7499</formula>
    </cfRule>
  </conditionalFormatting>
  <conditionalFormatting sqref="T56">
    <cfRule type="cellIs" dxfId="9" priority="9" operator="lessThan">
      <formula>75</formula>
    </cfRule>
    <cfRule type="cellIs" dxfId="8" priority="10" operator="greaterThan">
      <formula>74.99</formula>
    </cfRule>
  </conditionalFormatting>
  <conditionalFormatting sqref="J56">
    <cfRule type="cellIs" dxfId="7" priority="7" operator="lessThan">
      <formula>75</formula>
    </cfRule>
    <cfRule type="cellIs" dxfId="6" priority="8" operator="greaterThan">
      <formula>74.99</formula>
    </cfRule>
  </conditionalFormatting>
  <conditionalFormatting sqref="J56">
    <cfRule type="cellIs" dxfId="5" priority="5" operator="lessThan">
      <formula>0.75</formula>
    </cfRule>
    <cfRule type="cellIs" dxfId="4" priority="6" operator="greaterThan">
      <formula>0.7499</formula>
    </cfRule>
  </conditionalFormatting>
  <conditionalFormatting sqref="J56">
    <cfRule type="cellIs" dxfId="3" priority="3" operator="lessThan">
      <formula>0.75</formula>
    </cfRule>
    <cfRule type="cellIs" dxfId="2" priority="4" operator="greaterThan">
      <formula>0.7499</formula>
    </cfRule>
  </conditionalFormatting>
  <conditionalFormatting sqref="J56">
    <cfRule type="cellIs" dxfId="1" priority="1" operator="lessThan">
      <formula>75</formula>
    </cfRule>
    <cfRule type="cellIs" dxfId="0" priority="2" operator="greaterThan">
      <formula>74.99</formula>
    </cfRule>
  </conditionalFormatting>
  <pageMargins left="0.75" right="0.75" top="1" bottom="1" header="0.5" footer="0.5"/>
  <pageSetup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Illinois Stats 2022</vt:lpstr>
    </vt:vector>
  </TitlesOfParts>
  <Company>IBOA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</dc:creator>
  <cp:lastModifiedBy>Lianne Mace</cp:lastModifiedBy>
  <cp:lastPrinted>2016-02-18T22:27:52Z</cp:lastPrinted>
  <dcterms:created xsi:type="dcterms:W3CDTF">2013-02-18T17:30:55Z</dcterms:created>
  <dcterms:modified xsi:type="dcterms:W3CDTF">2023-02-14T18:20:52Z</dcterms:modified>
</cp:coreProperties>
</file>