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ILBOE\Exam Stats\2020\"/>
    </mc:Choice>
  </mc:AlternateContent>
  <xr:revisionPtr revIDLastSave="0" documentId="8_{639F29F2-C77C-4F28-B562-096B77C01734}" xr6:coauthVersionLast="46" xr6:coauthVersionMax="46" xr10:uidLastSave="{00000000-0000-0000-0000-000000000000}"/>
  <bookViews>
    <workbookView xWindow="-120" yWindow="-120" windowWidth="19440" windowHeight="11160" tabRatio="252" xr2:uid="{00000000-000D-0000-FFFF-FFFF00000000}"/>
  </bookViews>
  <sheets>
    <sheet name="Stats 2020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H7" i="3"/>
  <c r="AO21" i="3" l="1"/>
  <c r="AN21" i="3"/>
  <c r="AM21" i="3"/>
  <c r="AL21" i="3"/>
  <c r="AK21" i="3"/>
  <c r="AH21" i="3"/>
  <c r="AG21" i="3"/>
  <c r="AB21" i="3"/>
  <c r="Y21" i="3"/>
  <c r="X21" i="3"/>
  <c r="S21" i="3"/>
  <c r="P21" i="3"/>
  <c r="O21" i="3"/>
  <c r="J21" i="3"/>
  <c r="G21" i="3"/>
  <c r="F21" i="3"/>
  <c r="Z21" i="3" l="1"/>
  <c r="AA21" i="3"/>
  <c r="H21" i="3"/>
  <c r="I21" i="3"/>
  <c r="AI21" i="3"/>
  <c r="AJ21" i="3"/>
  <c r="Q21" i="3"/>
  <c r="R21" i="3"/>
  <c r="AT21" i="3"/>
  <c r="AS21" i="3" s="1"/>
  <c r="AQ21" i="3"/>
  <c r="AP21" i="3"/>
  <c r="AF23" i="3"/>
  <c r="AE23" i="3"/>
  <c r="AD23" i="3"/>
  <c r="AC23" i="3"/>
  <c r="W23" i="3"/>
  <c r="V23" i="3"/>
  <c r="U23" i="3"/>
  <c r="T23" i="3"/>
  <c r="N23" i="3"/>
  <c r="M23" i="3"/>
  <c r="L23" i="3"/>
  <c r="K23" i="3"/>
  <c r="E23" i="3"/>
  <c r="D23" i="3"/>
  <c r="C23" i="3"/>
  <c r="B23" i="3"/>
  <c r="AO20" i="3"/>
  <c r="AN20" i="3"/>
  <c r="AM20" i="3"/>
  <c r="AL20" i="3"/>
  <c r="AK20" i="3"/>
  <c r="AH20" i="3"/>
  <c r="AG20" i="3"/>
  <c r="AB20" i="3"/>
  <c r="Y20" i="3"/>
  <c r="X20" i="3"/>
  <c r="S20" i="3"/>
  <c r="P20" i="3"/>
  <c r="O20" i="3"/>
  <c r="J20" i="3"/>
  <c r="G20" i="3"/>
  <c r="F20" i="3"/>
  <c r="AO19" i="3"/>
  <c r="AN19" i="3"/>
  <c r="AM19" i="3"/>
  <c r="AL19" i="3"/>
  <c r="AK19" i="3"/>
  <c r="AH19" i="3"/>
  <c r="AG19" i="3"/>
  <c r="AB19" i="3"/>
  <c r="Y19" i="3"/>
  <c r="X19" i="3"/>
  <c r="S19" i="3"/>
  <c r="P19" i="3"/>
  <c r="O19" i="3"/>
  <c r="J19" i="3"/>
  <c r="G19" i="3"/>
  <c r="F19" i="3"/>
  <c r="AO18" i="3"/>
  <c r="AN18" i="3"/>
  <c r="AM18" i="3"/>
  <c r="AL18" i="3"/>
  <c r="AK18" i="3"/>
  <c r="AH18" i="3"/>
  <c r="AG18" i="3"/>
  <c r="AB18" i="3"/>
  <c r="Y18" i="3"/>
  <c r="X18" i="3"/>
  <c r="S18" i="3"/>
  <c r="P18" i="3"/>
  <c r="O18" i="3"/>
  <c r="J18" i="3"/>
  <c r="G18" i="3"/>
  <c r="F18" i="3"/>
  <c r="AO17" i="3"/>
  <c r="AN17" i="3"/>
  <c r="AM17" i="3"/>
  <c r="AL17" i="3"/>
  <c r="AK17" i="3"/>
  <c r="AH17" i="3"/>
  <c r="AG17" i="3"/>
  <c r="AB17" i="3"/>
  <c r="Y17" i="3"/>
  <c r="X17" i="3"/>
  <c r="S17" i="3"/>
  <c r="P17" i="3"/>
  <c r="O17" i="3"/>
  <c r="J17" i="3"/>
  <c r="G17" i="3"/>
  <c r="F17" i="3"/>
  <c r="AO16" i="3"/>
  <c r="AN16" i="3"/>
  <c r="AM16" i="3"/>
  <c r="AL16" i="3"/>
  <c r="AK16" i="3"/>
  <c r="AH16" i="3"/>
  <c r="AG16" i="3"/>
  <c r="AB16" i="3"/>
  <c r="Y16" i="3"/>
  <c r="X16" i="3"/>
  <c r="S16" i="3"/>
  <c r="P16" i="3"/>
  <c r="O16" i="3"/>
  <c r="J16" i="3"/>
  <c r="G16" i="3"/>
  <c r="F16" i="3"/>
  <c r="AO15" i="3"/>
  <c r="AN15" i="3"/>
  <c r="AM15" i="3"/>
  <c r="AL15" i="3"/>
  <c r="AK15" i="3"/>
  <c r="AH15" i="3"/>
  <c r="AG15" i="3"/>
  <c r="AB15" i="3"/>
  <c r="Y15" i="3"/>
  <c r="X15" i="3"/>
  <c r="S15" i="3"/>
  <c r="P15" i="3"/>
  <c r="O15" i="3"/>
  <c r="J15" i="3"/>
  <c r="G15" i="3"/>
  <c r="F15" i="3"/>
  <c r="AO14" i="3"/>
  <c r="AN14" i="3"/>
  <c r="AM14" i="3"/>
  <c r="AL14" i="3"/>
  <c r="AK14" i="3"/>
  <c r="AH14" i="3"/>
  <c r="AG14" i="3"/>
  <c r="AB14" i="3"/>
  <c r="Y14" i="3"/>
  <c r="X14" i="3"/>
  <c r="S14" i="3"/>
  <c r="P14" i="3"/>
  <c r="O14" i="3"/>
  <c r="J14" i="3"/>
  <c r="G14" i="3"/>
  <c r="F14" i="3"/>
  <c r="AO13" i="3"/>
  <c r="AN13" i="3"/>
  <c r="AM13" i="3"/>
  <c r="AL13" i="3"/>
  <c r="AK13" i="3"/>
  <c r="AH13" i="3"/>
  <c r="AG13" i="3"/>
  <c r="AB13" i="3"/>
  <c r="Y13" i="3"/>
  <c r="X13" i="3"/>
  <c r="S13" i="3"/>
  <c r="P13" i="3"/>
  <c r="O13" i="3"/>
  <c r="J13" i="3"/>
  <c r="G13" i="3"/>
  <c r="AO12" i="3"/>
  <c r="AN12" i="3"/>
  <c r="AM12" i="3"/>
  <c r="AL12" i="3"/>
  <c r="AK12" i="3"/>
  <c r="AH12" i="3"/>
  <c r="AG12" i="3"/>
  <c r="AB12" i="3"/>
  <c r="Y12" i="3"/>
  <c r="X12" i="3"/>
  <c r="S12" i="3"/>
  <c r="P12" i="3"/>
  <c r="O12" i="3"/>
  <c r="J12" i="3"/>
  <c r="G12" i="3"/>
  <c r="F12" i="3"/>
  <c r="AO11" i="3"/>
  <c r="AN11" i="3"/>
  <c r="AM11" i="3"/>
  <c r="AL11" i="3"/>
  <c r="AK11" i="3"/>
  <c r="AH11" i="3"/>
  <c r="AG11" i="3"/>
  <c r="AB11" i="3"/>
  <c r="Y11" i="3"/>
  <c r="X11" i="3"/>
  <c r="S11" i="3"/>
  <c r="P11" i="3"/>
  <c r="O11" i="3"/>
  <c r="J11" i="3"/>
  <c r="G11" i="3"/>
  <c r="F11" i="3"/>
  <c r="AO10" i="3"/>
  <c r="AN10" i="3"/>
  <c r="AM10" i="3"/>
  <c r="AL10" i="3"/>
  <c r="AK10" i="3"/>
  <c r="AH10" i="3"/>
  <c r="AG10" i="3"/>
  <c r="AB10" i="3"/>
  <c r="Y10" i="3"/>
  <c r="X10" i="3"/>
  <c r="S10" i="3"/>
  <c r="P10" i="3"/>
  <c r="O10" i="3"/>
  <c r="J10" i="3"/>
  <c r="G10" i="3"/>
  <c r="F10" i="3"/>
  <c r="AO9" i="3"/>
  <c r="AN9" i="3"/>
  <c r="AM9" i="3"/>
  <c r="AL9" i="3"/>
  <c r="AK9" i="3"/>
  <c r="AH9" i="3"/>
  <c r="AG9" i="3"/>
  <c r="AB9" i="3"/>
  <c r="Y9" i="3"/>
  <c r="X9" i="3"/>
  <c r="S9" i="3"/>
  <c r="P9" i="3"/>
  <c r="O9" i="3"/>
  <c r="J9" i="3"/>
  <c r="G9" i="3"/>
  <c r="F9" i="3"/>
  <c r="AO8" i="3"/>
  <c r="AN8" i="3"/>
  <c r="AM8" i="3"/>
  <c r="AL8" i="3"/>
  <c r="AK8" i="3"/>
  <c r="AH8" i="3"/>
  <c r="AG8" i="3"/>
  <c r="AB8" i="3"/>
  <c r="Y8" i="3"/>
  <c r="X8" i="3"/>
  <c r="S8" i="3"/>
  <c r="P8" i="3"/>
  <c r="O8" i="3"/>
  <c r="J8" i="3"/>
  <c r="G8" i="3"/>
  <c r="F8" i="3"/>
  <c r="AA14" i="3" l="1"/>
  <c r="Z14" i="3"/>
  <c r="Z8" i="3"/>
  <c r="AA8" i="3"/>
  <c r="Z13" i="3"/>
  <c r="AA13" i="3"/>
  <c r="AA16" i="3"/>
  <c r="Z16" i="3"/>
  <c r="Z17" i="3"/>
  <c r="AA17" i="3"/>
  <c r="Z18" i="3"/>
  <c r="AA18" i="3"/>
  <c r="Z19" i="3"/>
  <c r="AA19" i="3"/>
  <c r="AA20" i="3"/>
  <c r="Z20" i="3"/>
  <c r="Z9" i="3"/>
  <c r="AA9" i="3"/>
  <c r="Z10" i="3"/>
  <c r="AA10" i="3"/>
  <c r="Z11" i="3"/>
  <c r="AA11" i="3"/>
  <c r="AA12" i="3"/>
  <c r="Z12" i="3"/>
  <c r="Z15" i="3"/>
  <c r="AA15" i="3"/>
  <c r="H13" i="3"/>
  <c r="I13" i="3"/>
  <c r="H14" i="3"/>
  <c r="I14" i="3"/>
  <c r="H15" i="3"/>
  <c r="I15" i="3"/>
  <c r="H16" i="3"/>
  <c r="I16" i="3"/>
  <c r="H17" i="3"/>
  <c r="I17" i="3"/>
  <c r="I18" i="3"/>
  <c r="H18" i="3"/>
  <c r="H19" i="3"/>
  <c r="I19" i="3"/>
  <c r="H20" i="3"/>
  <c r="I20" i="3"/>
  <c r="I8" i="3"/>
  <c r="H8" i="3"/>
  <c r="H9" i="3"/>
  <c r="I9" i="3"/>
  <c r="H10" i="3"/>
  <c r="I10" i="3"/>
  <c r="H11" i="3"/>
  <c r="I11" i="3"/>
  <c r="I12" i="3"/>
  <c r="H12" i="3"/>
  <c r="AI19" i="3"/>
  <c r="AJ19" i="3"/>
  <c r="AI20" i="3"/>
  <c r="AJ20" i="3"/>
  <c r="AJ8" i="3"/>
  <c r="AI8" i="3"/>
  <c r="AJ10" i="3"/>
  <c r="AI10" i="3"/>
  <c r="AI11" i="3"/>
  <c r="AJ11" i="3"/>
  <c r="AI12" i="3"/>
  <c r="AJ12" i="3"/>
  <c r="AI13" i="3"/>
  <c r="AJ13" i="3"/>
  <c r="AI14" i="3"/>
  <c r="AJ14" i="3"/>
  <c r="AI15" i="3"/>
  <c r="AJ15" i="3"/>
  <c r="AI16" i="3"/>
  <c r="AJ16" i="3"/>
  <c r="AI17" i="3"/>
  <c r="AJ17" i="3"/>
  <c r="AJ18" i="3"/>
  <c r="AI18" i="3"/>
  <c r="AI9" i="3"/>
  <c r="AJ9" i="3"/>
  <c r="R8" i="3"/>
  <c r="Q8" i="3"/>
  <c r="Q9" i="3"/>
  <c r="R9" i="3"/>
  <c r="Q10" i="3"/>
  <c r="R10" i="3"/>
  <c r="Q11" i="3"/>
  <c r="R11" i="3"/>
  <c r="Q12" i="3"/>
  <c r="R12" i="3"/>
  <c r="AR21" i="3"/>
  <c r="Q13" i="3"/>
  <c r="R13" i="3"/>
  <c r="Q14" i="3"/>
  <c r="R14" i="3"/>
  <c r="Q15" i="3"/>
  <c r="R15" i="3"/>
  <c r="Q16" i="3"/>
  <c r="R16" i="3"/>
  <c r="Q17" i="3"/>
  <c r="R17" i="3"/>
  <c r="Q18" i="3"/>
  <c r="R18" i="3"/>
  <c r="Q19" i="3"/>
  <c r="R19" i="3"/>
  <c r="Q20" i="3"/>
  <c r="R20" i="3"/>
  <c r="P23" i="3"/>
  <c r="Y23" i="3"/>
  <c r="AH23" i="3"/>
  <c r="AK23" i="3"/>
  <c r="AJ23" i="3" s="1"/>
  <c r="F23" i="3"/>
  <c r="O23" i="3"/>
  <c r="X23" i="3"/>
  <c r="AG23" i="3"/>
  <c r="AQ15" i="3"/>
  <c r="AT20" i="3"/>
  <c r="AS20" i="3" s="1"/>
  <c r="AQ10" i="3"/>
  <c r="AT15" i="3"/>
  <c r="AS15" i="3" s="1"/>
  <c r="AQ19" i="3"/>
  <c r="AT13" i="3"/>
  <c r="AR13" i="3" s="1"/>
  <c r="AQ18" i="3"/>
  <c r="AP19" i="3"/>
  <c r="AT8" i="3"/>
  <c r="AS8" i="3" s="1"/>
  <c r="AT11" i="3"/>
  <c r="AS11" i="3" s="1"/>
  <c r="AT12" i="3"/>
  <c r="AS12" i="3" s="1"/>
  <c r="AT16" i="3"/>
  <c r="AR16" i="3" s="1"/>
  <c r="AT17" i="3"/>
  <c r="AR17" i="3" s="1"/>
  <c r="AN23" i="3"/>
  <c r="AQ9" i="3"/>
  <c r="AQ14" i="3"/>
  <c r="G23" i="3"/>
  <c r="AP10" i="3"/>
  <c r="AQ11" i="3"/>
  <c r="AQ16" i="3"/>
  <c r="AQ20" i="3"/>
  <c r="AO23" i="3"/>
  <c r="AM23" i="3"/>
  <c r="AL23" i="3"/>
  <c r="AQ12" i="3"/>
  <c r="AQ13" i="3"/>
  <c r="AT14" i="3"/>
  <c r="AR14" i="3" s="1"/>
  <c r="AQ17" i="3"/>
  <c r="AT18" i="3"/>
  <c r="AR18" i="3" s="1"/>
  <c r="AQ8" i="3"/>
  <c r="AT9" i="3"/>
  <c r="AS9" i="3" s="1"/>
  <c r="J23" i="3"/>
  <c r="AT10" i="3"/>
  <c r="AR10" i="3" s="1"/>
  <c r="AP15" i="3"/>
  <c r="AT19" i="3"/>
  <c r="AS19" i="3" s="1"/>
  <c r="S23" i="3"/>
  <c r="AP11" i="3"/>
  <c r="AP16" i="3"/>
  <c r="AP20" i="3"/>
  <c r="AB23" i="3"/>
  <c r="AP9" i="3"/>
  <c r="AP14" i="3"/>
  <c r="AP18" i="3"/>
  <c r="AP8" i="3"/>
  <c r="AP12" i="3"/>
  <c r="AP13" i="3"/>
  <c r="AP17" i="3"/>
  <c r="AI23" i="3" l="1"/>
  <c r="AR8" i="3"/>
  <c r="AR20" i="3"/>
  <c r="AS17" i="3"/>
  <c r="AR12" i="3"/>
  <c r="AS10" i="3"/>
  <c r="AS18" i="3"/>
  <c r="AS13" i="3"/>
  <c r="AR11" i="3"/>
  <c r="AS14" i="3"/>
  <c r="AR19" i="3"/>
  <c r="AS16" i="3"/>
  <c r="AR15" i="3"/>
  <c r="AR9" i="3"/>
  <c r="AP23" i="3"/>
  <c r="AQ23" i="3"/>
  <c r="AA23" i="3"/>
  <c r="Z23" i="3"/>
  <c r="AT23" i="3"/>
  <c r="Q23" i="3"/>
  <c r="R23" i="3"/>
  <c r="I23" i="3"/>
  <c r="H23" i="3"/>
  <c r="AS23" i="3" l="1"/>
  <c r="AR23" i="3"/>
</calcChain>
</file>

<file path=xl/sharedStrings.xml><?xml version="1.0" encoding="utf-8"?>
<sst xmlns="http://schemas.openxmlformats.org/spreadsheetml/2006/main" count="155" uniqueCount="27">
  <si>
    <t>AUD</t>
  </si>
  <si>
    <t>F</t>
  </si>
  <si>
    <t>P</t>
  </si>
  <si>
    <t>BEC</t>
  </si>
  <si>
    <t>FAR</t>
  </si>
  <si>
    <t>REG</t>
  </si>
  <si>
    <t>AVG</t>
  </si>
  <si>
    <t>Sum</t>
  </si>
  <si>
    <t>Count</t>
  </si>
  <si>
    <t>Total</t>
  </si>
  <si>
    <t>% of Total</t>
  </si>
  <si>
    <t>ALL SECTIONS</t>
  </si>
  <si>
    <t>INDIANA UNIVERSITY AT BLO</t>
  </si>
  <si>
    <t>MARQUETTE UNIVERSITY</t>
  </si>
  <si>
    <t>MICHIGAN STATE UNIVERSITY</t>
  </si>
  <si>
    <t>PURDUE UNIVERSITY MAIN CA</t>
  </si>
  <si>
    <t>SAINT LOUIS UNIVERSITY MA</t>
  </si>
  <si>
    <t>UNIVERSITY OF IOWA</t>
  </si>
  <si>
    <t>UNIVERSITY OF MICHIGAN-AN</t>
  </si>
  <si>
    <t>UNIVERSITY OF MISSOURI-CO</t>
  </si>
  <si>
    <t>UNIVERSITY OF MISSOURI-SA</t>
  </si>
  <si>
    <t>UNIVERSITY OF NOTRE DAME</t>
  </si>
  <si>
    <t>UNIVERSITY OF WISCONSIN-M</t>
  </si>
  <si>
    <t>WASHINGTON UNIVERSITY IN</t>
  </si>
  <si>
    <t>WEBSTER UNIVERSITY</t>
  </si>
  <si>
    <t>WESTERN MICHIGAN UNIVERSI</t>
  </si>
  <si>
    <t>Exam Sections Taken in 2020 (Selected Schools)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</si>
</sst>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 x14ac:knownFonts="1">
    <font>
      <sz val="10"/>
      <name val="Arial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9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gray0625">
        <fgColor indexed="8"/>
        <bgColor indexed="29"/>
      </patternFill>
    </fill>
    <fill>
      <patternFill patternType="gray0625">
        <bgColor indexed="42"/>
      </patternFill>
    </fill>
    <fill>
      <patternFill patternType="gray0625">
        <fgColor indexed="8"/>
        <bgColor indexed="42"/>
      </patternFill>
    </fill>
    <fill>
      <patternFill patternType="gray0625">
        <fgColor indexed="8"/>
        <bgColor indexed="52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8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8"/>
      </patternFill>
    </fill>
    <fill>
      <patternFill patternType="solid">
        <fgColor indexed="34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22"/>
      </top>
      <bottom/>
      <diagonal/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8"/>
      </right>
      <top/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 style="medium">
        <color indexed="8"/>
      </top>
      <bottom style="thin">
        <color indexed="22"/>
      </bottom>
      <diagonal/>
    </border>
    <border>
      <left/>
      <right/>
      <top style="medium">
        <color indexed="8"/>
      </top>
      <bottom style="thin">
        <color indexed="22"/>
      </bottom>
      <diagonal/>
    </border>
    <border>
      <left/>
      <right style="medium">
        <color indexed="8"/>
      </right>
      <top style="medium">
        <color indexed="8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4">
    <xf numFmtId="0" fontId="0" fillId="0" borderId="0" xfId="0"/>
    <xf numFmtId="1" fontId="0" fillId="0" borderId="0" xfId="0" applyNumberFormat="1"/>
    <xf numFmtId="0" fontId="2" fillId="2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right" wrapText="1"/>
    </xf>
    <xf numFmtId="0" fontId="2" fillId="3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right" wrapText="1"/>
    </xf>
    <xf numFmtId="0" fontId="2" fillId="2" borderId="1" xfId="2" applyFont="1" applyFill="1" applyBorder="1" applyAlignment="1">
      <alignment horizontal="center" wrapText="1"/>
    </xf>
    <xf numFmtId="2" fontId="1" fillId="2" borderId="1" xfId="2" applyNumberFormat="1" applyFont="1" applyFill="1" applyBorder="1" applyAlignment="1">
      <alignment horizontal="right" wrapText="1"/>
    </xf>
    <xf numFmtId="0" fontId="2" fillId="3" borderId="1" xfId="2" applyFont="1" applyFill="1" applyBorder="1" applyAlignment="1">
      <alignment horizontal="center" wrapText="1"/>
    </xf>
    <xf numFmtId="2" fontId="1" fillId="3" borderId="1" xfId="2" applyNumberFormat="1" applyFont="1" applyFill="1" applyBorder="1" applyAlignment="1">
      <alignment horizontal="right" wrapText="1"/>
    </xf>
    <xf numFmtId="10" fontId="1" fillId="2" borderId="1" xfId="2" applyNumberFormat="1" applyFont="1" applyFill="1" applyBorder="1" applyAlignment="1">
      <alignment horizontal="right" wrapText="1"/>
    </xf>
    <xf numFmtId="10" fontId="1" fillId="3" borderId="1" xfId="2" applyNumberFormat="1" applyFont="1" applyFill="1" applyBorder="1" applyAlignment="1">
      <alignment horizontal="right" wrapText="1"/>
    </xf>
    <xf numFmtId="2" fontId="2" fillId="2" borderId="1" xfId="2" applyNumberFormat="1" applyFont="1" applyFill="1" applyBorder="1" applyAlignment="1">
      <alignment horizontal="right" wrapText="1"/>
    </xf>
    <xf numFmtId="2" fontId="2" fillId="3" borderId="1" xfId="2" applyNumberFormat="1" applyFont="1" applyFill="1" applyBorder="1" applyAlignment="1">
      <alignment horizontal="right" wrapText="1"/>
    </xf>
    <xf numFmtId="10" fontId="2" fillId="2" borderId="1" xfId="2" applyNumberFormat="1" applyFont="1" applyFill="1" applyBorder="1" applyAlignment="1">
      <alignment horizontal="right" wrapText="1"/>
    </xf>
    <xf numFmtId="10" fontId="2" fillId="3" borderId="1" xfId="2" applyNumberFormat="1" applyFont="1" applyFill="1" applyBorder="1" applyAlignment="1">
      <alignment horizontal="right" wrapText="1"/>
    </xf>
    <xf numFmtId="0" fontId="1" fillId="4" borderId="0" xfId="1" applyFill="1" applyBorder="1"/>
    <xf numFmtId="0" fontId="1" fillId="5" borderId="0" xfId="1" applyFill="1" applyBorder="1"/>
    <xf numFmtId="41" fontId="3" fillId="4" borderId="0" xfId="0" applyNumberFormat="1" applyFont="1" applyFill="1" applyBorder="1"/>
    <xf numFmtId="41" fontId="3" fillId="5" borderId="0" xfId="0" applyNumberFormat="1" applyFont="1" applyFill="1" applyBorder="1"/>
    <xf numFmtId="0" fontId="2" fillId="2" borderId="3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right" wrapText="1"/>
    </xf>
    <xf numFmtId="1" fontId="1" fillId="7" borderId="5" xfId="2" applyNumberFormat="1" applyFont="1" applyFill="1" applyBorder="1" applyAlignment="1">
      <alignment horizontal="right" wrapText="1"/>
    </xf>
    <xf numFmtId="0" fontId="1" fillId="5" borderId="6" xfId="1" applyFill="1" applyBorder="1"/>
    <xf numFmtId="41" fontId="3" fillId="5" borderId="6" xfId="0" applyNumberFormat="1" applyFont="1" applyFill="1" applyBorder="1"/>
    <xf numFmtId="41" fontId="3" fillId="6" borderId="7" xfId="0" applyNumberFormat="1" applyFont="1" applyFill="1" applyBorder="1"/>
    <xf numFmtId="0" fontId="6" fillId="9" borderId="10" xfId="1" applyFont="1" applyFill="1" applyBorder="1" applyAlignment="1">
      <alignment horizontal="right"/>
    </xf>
    <xf numFmtId="0" fontId="0" fillId="10" borderId="10" xfId="0" applyFill="1" applyBorder="1" applyAlignment="1"/>
    <xf numFmtId="0" fontId="4" fillId="10" borderId="10" xfId="1" applyFont="1" applyFill="1" applyBorder="1" applyAlignment="1">
      <alignment horizontal="right"/>
    </xf>
    <xf numFmtId="0" fontId="2" fillId="2" borderId="13" xfId="1" applyFont="1" applyFill="1" applyBorder="1" applyAlignment="1">
      <alignment horizontal="center" wrapText="1"/>
    </xf>
    <xf numFmtId="0" fontId="1" fillId="2" borderId="13" xfId="1" applyFont="1" applyFill="1" applyBorder="1" applyAlignment="1">
      <alignment horizontal="right" wrapText="1"/>
    </xf>
    <xf numFmtId="1" fontId="1" fillId="7" borderId="15" xfId="2" applyNumberFormat="1" applyFont="1" applyFill="1" applyBorder="1" applyAlignment="1">
      <alignment horizontal="right" wrapText="1"/>
    </xf>
    <xf numFmtId="41" fontId="3" fillId="5" borderId="16" xfId="0" applyNumberFormat="1" applyFont="1" applyFill="1" applyBorder="1"/>
    <xf numFmtId="41" fontId="3" fillId="6" borderId="17" xfId="0" applyNumberFormat="1" applyFont="1" applyFill="1" applyBorder="1"/>
    <xf numFmtId="0" fontId="5" fillId="8" borderId="9" xfId="1" applyFont="1" applyFill="1" applyBorder="1" applyAlignment="1">
      <alignment horizontal="center"/>
    </xf>
    <xf numFmtId="0" fontId="5" fillId="8" borderId="11" xfId="1" applyFont="1" applyFill="1" applyBorder="1" applyAlignment="1">
      <alignment horizontal="center"/>
    </xf>
    <xf numFmtId="0" fontId="1" fillId="2" borderId="0" xfId="1" applyFont="1" applyFill="1" applyBorder="1" applyAlignment="1">
      <alignment horizontal="right" wrapText="1"/>
    </xf>
    <xf numFmtId="0" fontId="1" fillId="2" borderId="6" xfId="1" applyFont="1" applyFill="1" applyBorder="1" applyAlignment="1">
      <alignment horizontal="right" wrapText="1"/>
    </xf>
    <xf numFmtId="1" fontId="2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1" fontId="2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1" fontId="2" fillId="7" borderId="18" xfId="2" applyNumberFormat="1" applyFont="1" applyFill="1" applyBorder="1" applyAlignment="1">
      <alignment horizontal="center" vertical="center" wrapText="1"/>
    </xf>
    <xf numFmtId="0" fontId="1" fillId="11" borderId="13" xfId="1" applyFont="1" applyFill="1" applyBorder="1" applyAlignment="1">
      <alignment horizontal="right" wrapText="1"/>
    </xf>
    <xf numFmtId="0" fontId="1" fillId="12" borderId="0" xfId="1" applyFont="1" applyFill="1" applyBorder="1"/>
    <xf numFmtId="0" fontId="1" fillId="11" borderId="1" xfId="1" applyFont="1" applyFill="1" applyBorder="1" applyAlignment="1">
      <alignment horizontal="right" wrapText="1"/>
    </xf>
    <xf numFmtId="2" fontId="1" fillId="11" borderId="1" xfId="2" applyNumberFormat="1" applyFont="1" applyFill="1" applyBorder="1" applyAlignment="1">
      <alignment horizontal="right" wrapText="1"/>
    </xf>
    <xf numFmtId="2" fontId="1" fillId="13" borderId="1" xfId="2" applyNumberFormat="1" applyFont="1" applyFill="1" applyBorder="1" applyAlignment="1">
      <alignment horizontal="right" wrapText="1"/>
    </xf>
    <xf numFmtId="10" fontId="1" fillId="11" borderId="1" xfId="2" applyNumberFormat="1" applyFont="1" applyFill="1" applyBorder="1" applyAlignment="1">
      <alignment horizontal="right" wrapText="1"/>
    </xf>
    <xf numFmtId="10" fontId="1" fillId="13" borderId="1" xfId="2" applyNumberFormat="1" applyFont="1" applyFill="1" applyBorder="1" applyAlignment="1">
      <alignment horizontal="right" wrapText="1"/>
    </xf>
    <xf numFmtId="1" fontId="1" fillId="14" borderId="14" xfId="2" applyNumberFormat="1" applyFont="1" applyFill="1" applyBorder="1" applyAlignment="1">
      <alignment horizontal="right" wrapText="1"/>
    </xf>
    <xf numFmtId="0" fontId="1" fillId="11" borderId="8" xfId="1" applyFont="1" applyFill="1" applyBorder="1" applyAlignment="1">
      <alignment horizontal="right" wrapText="1"/>
    </xf>
    <xf numFmtId="0" fontId="1" fillId="11" borderId="3" xfId="1" applyFont="1" applyFill="1" applyBorder="1" applyAlignment="1">
      <alignment horizontal="right" wrapText="1"/>
    </xf>
    <xf numFmtId="1" fontId="1" fillId="14" borderId="4" xfId="2" applyNumberFormat="1" applyFont="1" applyFill="1" applyBorder="1" applyAlignment="1">
      <alignment horizontal="right" wrapText="1"/>
    </xf>
    <xf numFmtId="1" fontId="0" fillId="6" borderId="14" xfId="0" applyNumberFormat="1" applyFill="1" applyBorder="1" applyAlignment="1">
      <alignment horizontal="center" vertical="center" wrapText="1"/>
    </xf>
    <xf numFmtId="0" fontId="2" fillId="16" borderId="19" xfId="2" applyFont="1" applyFill="1" applyBorder="1" applyAlignment="1">
      <alignment horizontal="center" wrapText="1"/>
    </xf>
    <xf numFmtId="0" fontId="2" fillId="16" borderId="8" xfId="2" applyFont="1" applyFill="1" applyBorder="1" applyAlignment="1">
      <alignment horizontal="center" wrapText="1"/>
    </xf>
    <xf numFmtId="0" fontId="2" fillId="16" borderId="20" xfId="2" applyFont="1" applyFill="1" applyBorder="1" applyAlignment="1">
      <alignment horizontal="center" wrapText="1"/>
    </xf>
    <xf numFmtId="0" fontId="2" fillId="17" borderId="21" xfId="1" applyFont="1" applyFill="1" applyBorder="1" applyAlignment="1">
      <alignment horizontal="center" wrapText="1"/>
    </xf>
    <xf numFmtId="0" fontId="0" fillId="18" borderId="22" xfId="0" applyFill="1" applyBorder="1" applyAlignment="1">
      <alignment horizontal="center" wrapText="1"/>
    </xf>
    <xf numFmtId="0" fontId="0" fillId="18" borderId="22" xfId="0" applyFill="1" applyBorder="1" applyAlignment="1"/>
    <xf numFmtId="0" fontId="0" fillId="18" borderId="23" xfId="0" applyFill="1" applyBorder="1" applyAlignment="1"/>
    <xf numFmtId="0" fontId="2" fillId="19" borderId="24" xfId="1" applyFont="1" applyFill="1" applyBorder="1" applyAlignment="1">
      <alignment horizontal="center" wrapText="1"/>
    </xf>
    <xf numFmtId="0" fontId="0" fillId="20" borderId="24" xfId="0" applyFill="1" applyBorder="1" applyAlignment="1">
      <alignment horizontal="center" wrapText="1"/>
    </xf>
    <xf numFmtId="0" fontId="0" fillId="20" borderId="24" xfId="0" applyFill="1" applyBorder="1" applyAlignment="1"/>
    <xf numFmtId="0" fontId="2" fillId="17" borderId="25" xfId="1" applyFont="1" applyFill="1" applyBorder="1" applyAlignment="1">
      <alignment horizontal="center" wrapText="1"/>
    </xf>
    <xf numFmtId="0" fontId="0" fillId="18" borderId="24" xfId="0" applyFill="1" applyBorder="1" applyAlignment="1">
      <alignment horizontal="center" wrapText="1"/>
    </xf>
    <xf numFmtId="0" fontId="0" fillId="18" borderId="24" xfId="0" applyFill="1" applyBorder="1" applyAlignment="1"/>
    <xf numFmtId="0" fontId="0" fillId="18" borderId="26" xfId="0" applyFill="1" applyBorder="1" applyAlignment="1"/>
    <xf numFmtId="0" fontId="2" fillId="19" borderId="25" xfId="1" applyFont="1" applyFill="1" applyBorder="1" applyAlignment="1">
      <alignment horizontal="center" wrapText="1"/>
    </xf>
    <xf numFmtId="0" fontId="2" fillId="19" borderId="26" xfId="1" applyFont="1" applyFill="1" applyBorder="1" applyAlignment="1">
      <alignment horizontal="center" wrapText="1"/>
    </xf>
    <xf numFmtId="0" fontId="2" fillId="21" borderId="25" xfId="1" applyFont="1" applyFill="1" applyBorder="1" applyAlignment="1">
      <alignment horizontal="center" wrapText="1"/>
    </xf>
    <xf numFmtId="0" fontId="0" fillId="22" borderId="24" xfId="0" applyFill="1" applyBorder="1" applyAlignment="1">
      <alignment horizontal="center" wrapText="1"/>
    </xf>
    <xf numFmtId="0" fontId="0" fillId="22" borderId="24" xfId="0" applyFill="1" applyBorder="1" applyAlignment="1"/>
    <xf numFmtId="0" fontId="0" fillId="22" borderId="26" xfId="0" applyFill="1" applyBorder="1" applyAlignment="1"/>
    <xf numFmtId="0" fontId="2" fillId="16" borderId="27" xfId="1" applyFont="1" applyFill="1" applyBorder="1" applyAlignment="1">
      <alignment horizontal="center" wrapText="1"/>
    </xf>
    <xf numFmtId="0" fontId="2" fillId="16" borderId="20" xfId="1" applyFont="1" applyFill="1" applyBorder="1" applyAlignment="1">
      <alignment horizontal="center" wrapText="1"/>
    </xf>
    <xf numFmtId="0" fontId="3" fillId="15" borderId="20" xfId="0" applyFont="1" applyFill="1" applyBorder="1" applyAlignment="1">
      <alignment horizontal="center" wrapText="1"/>
    </xf>
    <xf numFmtId="0" fontId="3" fillId="15" borderId="8" xfId="0" applyFont="1" applyFill="1" applyBorder="1" applyAlignment="1">
      <alignment horizontal="center" wrapText="1"/>
    </xf>
    <xf numFmtId="0" fontId="0" fillId="15" borderId="20" xfId="0" applyFill="1" applyBorder="1" applyAlignment="1">
      <alignment horizontal="center" wrapText="1"/>
    </xf>
    <xf numFmtId="1" fontId="2" fillId="7" borderId="2" xfId="2" applyNumberFormat="1" applyFont="1" applyFill="1" applyBorder="1" applyAlignment="1">
      <alignment horizontal="center" vertical="center" wrapText="1"/>
    </xf>
    <xf numFmtId="1" fontId="0" fillId="6" borderId="4" xfId="0" applyNumberFormat="1" applyFill="1" applyBorder="1" applyAlignment="1">
      <alignment horizontal="center" vertical="center" wrapText="1"/>
    </xf>
    <xf numFmtId="0" fontId="2" fillId="16" borderId="29" xfId="1" applyFont="1" applyFill="1" applyBorder="1" applyAlignment="1">
      <alignment horizontal="center" wrapText="1"/>
    </xf>
    <xf numFmtId="0" fontId="0" fillId="23" borderId="10" xfId="0" applyFill="1" applyBorder="1" applyAlignment="1"/>
    <xf numFmtId="0" fontId="0" fillId="23" borderId="28" xfId="0" applyFill="1" applyBorder="1" applyAlignment="1"/>
    <xf numFmtId="0" fontId="7" fillId="23" borderId="36" xfId="1" applyFont="1" applyFill="1" applyBorder="1" applyAlignment="1">
      <alignment horizontal="center" vertical="center"/>
    </xf>
    <xf numFmtId="0" fontId="7" fillId="23" borderId="10" xfId="1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2" fillId="17" borderId="30" xfId="1" applyFont="1" applyFill="1" applyBorder="1" applyAlignment="1">
      <alignment horizontal="center" wrapText="1"/>
    </xf>
    <xf numFmtId="0" fontId="0" fillId="18" borderId="31" xfId="0" applyFill="1" applyBorder="1" applyAlignment="1">
      <alignment horizontal="center" wrapText="1"/>
    </xf>
    <xf numFmtId="0" fontId="0" fillId="18" borderId="31" xfId="0" applyFill="1" applyBorder="1" applyAlignment="1"/>
    <xf numFmtId="0" fontId="0" fillId="18" borderId="32" xfId="0" applyFill="1" applyBorder="1" applyAlignment="1"/>
    <xf numFmtId="0" fontId="2" fillId="19" borderId="33" xfId="1" applyFont="1" applyFill="1" applyBorder="1" applyAlignment="1">
      <alignment horizontal="center" wrapText="1"/>
    </xf>
    <xf numFmtId="0" fontId="0" fillId="20" borderId="33" xfId="0" applyFill="1" applyBorder="1" applyAlignment="1">
      <alignment horizontal="center" wrapText="1"/>
    </xf>
    <xf numFmtId="0" fontId="0" fillId="20" borderId="33" xfId="0" applyFill="1" applyBorder="1" applyAlignment="1"/>
    <xf numFmtId="0" fontId="2" fillId="17" borderId="34" xfId="1" applyFont="1" applyFill="1" applyBorder="1" applyAlignment="1">
      <alignment horizontal="center" wrapText="1"/>
    </xf>
    <xf numFmtId="0" fontId="0" fillId="18" borderId="33" xfId="0" applyFill="1" applyBorder="1" applyAlignment="1">
      <alignment horizontal="center" wrapText="1"/>
    </xf>
    <xf numFmtId="0" fontId="0" fillId="18" borderId="33" xfId="0" applyFill="1" applyBorder="1" applyAlignment="1"/>
    <xf numFmtId="0" fontId="0" fillId="18" borderId="35" xfId="0" applyFill="1" applyBorder="1" applyAlignment="1"/>
    <xf numFmtId="1" fontId="2" fillId="7" borderId="12" xfId="2" applyNumberFormat="1" applyFont="1" applyFill="1" applyBorder="1" applyAlignment="1">
      <alignment horizontal="center" vertical="center" wrapText="1"/>
    </xf>
    <xf numFmtId="1" fontId="0" fillId="6" borderId="14" xfId="0" applyNumberFormat="1" applyFill="1" applyBorder="1" applyAlignment="1">
      <alignment horizontal="center" vertical="center" wrapText="1"/>
    </xf>
    <xf numFmtId="0" fontId="3" fillId="18" borderId="34" xfId="0" applyFont="1" applyFill="1" applyBorder="1" applyAlignment="1">
      <alignment horizontal="center"/>
    </xf>
    <xf numFmtId="0" fontId="3" fillId="18" borderId="33" xfId="0" applyFont="1" applyFill="1" applyBorder="1" applyAlignment="1">
      <alignment horizontal="center"/>
    </xf>
    <xf numFmtId="0" fontId="3" fillId="18" borderId="35" xfId="0" applyFont="1" applyFill="1" applyBorder="1" applyAlignment="1">
      <alignment horizontal="center"/>
    </xf>
  </cellXfs>
  <cellStyles count="3">
    <cellStyle name="Normal" xfId="0" builtinId="0"/>
    <cellStyle name="Normal_Sheet1" xfId="1" xr:uid="{00000000-0005-0000-0000-000001000000}"/>
    <cellStyle name="Normal_Sheet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T27"/>
  <sheetViews>
    <sheetView tabSelected="1" workbookViewId="0">
      <selection activeCell="A8" sqref="A8"/>
    </sheetView>
  </sheetViews>
  <sheetFormatPr defaultRowHeight="12.75" x14ac:dyDescent="0.2"/>
  <cols>
    <col min="1" max="1" width="57.5703125" bestFit="1" customWidth="1"/>
    <col min="2" max="3" width="6.7109375" customWidth="1"/>
    <col min="4" max="5" width="7.7109375" hidden="1" customWidth="1"/>
    <col min="6" max="6" width="6.5703125" customWidth="1"/>
    <col min="7" max="7" width="7.5703125" customWidth="1"/>
    <col min="8" max="9" width="8.28515625" customWidth="1"/>
    <col min="10" max="10" width="6.7109375" style="1" customWidth="1"/>
    <col min="11" max="11" width="5.140625" customWidth="1"/>
    <col min="12" max="12" width="6.7109375" customWidth="1"/>
    <col min="13" max="13" width="7.7109375" hidden="1" customWidth="1"/>
    <col min="14" max="14" width="8.7109375" hidden="1" customWidth="1"/>
    <col min="15" max="15" width="5.5703125" customWidth="1"/>
    <col min="16" max="16" width="6.5703125" bestFit="1" customWidth="1"/>
    <col min="17" max="18" width="8.28515625" customWidth="1"/>
    <col min="19" max="19" width="6.7109375" style="1" customWidth="1"/>
    <col min="20" max="21" width="6.7109375" customWidth="1"/>
    <col min="22" max="23" width="7.7109375" hidden="1" customWidth="1"/>
    <col min="24" max="25" width="6.5703125" customWidth="1"/>
    <col min="26" max="27" width="8.28515625" customWidth="1"/>
    <col min="28" max="28" width="6.7109375" style="1" customWidth="1"/>
    <col min="29" max="29" width="6.7109375" bestFit="1" customWidth="1"/>
    <col min="30" max="30" width="6.85546875" customWidth="1"/>
    <col min="31" max="32" width="7.7109375" hidden="1" customWidth="1"/>
    <col min="33" max="34" width="5.5703125" bestFit="1" customWidth="1"/>
    <col min="35" max="36" width="8.28515625" bestFit="1" customWidth="1"/>
    <col min="37" max="37" width="6.7109375" style="1" bestFit="1" customWidth="1"/>
    <col min="38" max="39" width="6.7109375" bestFit="1" customWidth="1"/>
    <col min="40" max="41" width="8.7109375" hidden="1" customWidth="1"/>
    <col min="42" max="42" width="5.5703125" bestFit="1" customWidth="1"/>
    <col min="43" max="43" width="8.5703125" bestFit="1" customWidth="1"/>
    <col min="44" max="45" width="8.28515625" bestFit="1" customWidth="1"/>
    <col min="46" max="46" width="7.7109375" bestFit="1" customWidth="1"/>
    <col min="47" max="47" width="5" bestFit="1" customWidth="1"/>
  </cols>
  <sheetData>
    <row r="4" spans="1:46" ht="13.5" thickBot="1" x14ac:dyDescent="0.25"/>
    <row r="5" spans="1:46" x14ac:dyDescent="0.2">
      <c r="A5" s="85" t="s">
        <v>26</v>
      </c>
      <c r="B5" s="88" t="s">
        <v>0</v>
      </c>
      <c r="C5" s="89"/>
      <c r="D5" s="89"/>
      <c r="E5" s="89"/>
      <c r="F5" s="90" t="s">
        <v>6</v>
      </c>
      <c r="G5" s="90"/>
      <c r="H5" s="90"/>
      <c r="I5" s="90"/>
      <c r="J5" s="91"/>
      <c r="K5" s="92" t="s">
        <v>3</v>
      </c>
      <c r="L5" s="93"/>
      <c r="M5" s="93"/>
      <c r="N5" s="93"/>
      <c r="O5" s="94"/>
      <c r="P5" s="94"/>
      <c r="Q5" s="94"/>
      <c r="R5" s="94"/>
      <c r="S5" s="94"/>
      <c r="T5" s="95" t="s">
        <v>4</v>
      </c>
      <c r="U5" s="96"/>
      <c r="V5" s="96"/>
      <c r="W5" s="96"/>
      <c r="X5" s="97"/>
      <c r="Y5" s="97"/>
      <c r="Z5" s="97"/>
      <c r="AA5" s="97"/>
      <c r="AB5" s="98"/>
      <c r="AC5" s="92" t="s">
        <v>5</v>
      </c>
      <c r="AD5" s="93"/>
      <c r="AE5" s="93"/>
      <c r="AF5" s="93"/>
      <c r="AG5" s="94"/>
      <c r="AH5" s="94"/>
      <c r="AI5" s="94"/>
      <c r="AJ5" s="94"/>
      <c r="AK5" s="94"/>
      <c r="AL5" s="101" t="s">
        <v>11</v>
      </c>
      <c r="AM5" s="102"/>
      <c r="AN5" s="102"/>
      <c r="AO5" s="102"/>
      <c r="AP5" s="102"/>
      <c r="AQ5" s="102"/>
      <c r="AR5" s="102"/>
      <c r="AS5" s="102"/>
      <c r="AT5" s="103"/>
    </row>
    <row r="6" spans="1:46" ht="12.75" customHeight="1" x14ac:dyDescent="0.2">
      <c r="A6" s="86"/>
      <c r="B6" s="82" t="s">
        <v>8</v>
      </c>
      <c r="C6" s="79"/>
      <c r="D6" s="77" t="s">
        <v>7</v>
      </c>
      <c r="E6" s="78"/>
      <c r="F6" s="55" t="s">
        <v>6</v>
      </c>
      <c r="G6" s="56"/>
      <c r="H6" s="55" t="s">
        <v>10</v>
      </c>
      <c r="I6" s="57"/>
      <c r="J6" s="99" t="s">
        <v>9</v>
      </c>
      <c r="K6" s="82" t="s">
        <v>8</v>
      </c>
      <c r="L6" s="79"/>
      <c r="M6" s="77" t="s">
        <v>7</v>
      </c>
      <c r="N6" s="78"/>
      <c r="O6" s="55" t="s">
        <v>6</v>
      </c>
      <c r="P6" s="56"/>
      <c r="Q6" s="55" t="s">
        <v>10</v>
      </c>
      <c r="R6" s="57"/>
      <c r="S6" s="99" t="s">
        <v>9</v>
      </c>
      <c r="T6" s="75" t="s">
        <v>8</v>
      </c>
      <c r="U6" s="79"/>
      <c r="V6" s="77" t="s">
        <v>7</v>
      </c>
      <c r="W6" s="78"/>
      <c r="X6" s="55" t="s">
        <v>6</v>
      </c>
      <c r="Y6" s="56"/>
      <c r="Z6" s="55" t="s">
        <v>10</v>
      </c>
      <c r="AA6" s="57"/>
      <c r="AB6" s="80" t="s">
        <v>9</v>
      </c>
      <c r="AC6" s="82" t="s">
        <v>8</v>
      </c>
      <c r="AD6" s="79"/>
      <c r="AE6" s="77" t="s">
        <v>7</v>
      </c>
      <c r="AF6" s="78"/>
      <c r="AG6" s="55" t="s">
        <v>6</v>
      </c>
      <c r="AH6" s="56"/>
      <c r="AI6" s="55" t="s">
        <v>10</v>
      </c>
      <c r="AJ6" s="57"/>
      <c r="AK6" s="99" t="s">
        <v>9</v>
      </c>
      <c r="AL6" s="75" t="s">
        <v>8</v>
      </c>
      <c r="AM6" s="79"/>
      <c r="AN6" s="77" t="s">
        <v>7</v>
      </c>
      <c r="AO6" s="78"/>
      <c r="AP6" s="55" t="s">
        <v>6</v>
      </c>
      <c r="AQ6" s="56"/>
      <c r="AR6" s="55" t="s">
        <v>10</v>
      </c>
      <c r="AS6" s="57"/>
      <c r="AT6" s="80" t="s">
        <v>9</v>
      </c>
    </row>
    <row r="7" spans="1:46" ht="13.5" thickBot="1" x14ac:dyDescent="0.25">
      <c r="A7" s="87"/>
      <c r="B7" s="29" t="s">
        <v>1</v>
      </c>
      <c r="C7" s="4" t="s">
        <v>2</v>
      </c>
      <c r="D7" s="2" t="s">
        <v>1</v>
      </c>
      <c r="E7" s="4" t="s">
        <v>2</v>
      </c>
      <c r="F7" s="6" t="s">
        <v>1</v>
      </c>
      <c r="G7" s="8" t="s">
        <v>2</v>
      </c>
      <c r="H7" s="6" t="str">
        <f>IF(AND(B7&gt;0, J7&gt;0),B7/J7,"")</f>
        <v/>
      </c>
      <c r="I7" s="8" t="str">
        <f t="shared" ref="I7:I8" si="0">IF(AND(C7&gt;0, J7&gt;0),C7/J7,"")</f>
        <v/>
      </c>
      <c r="J7" s="100"/>
      <c r="K7" s="29" t="s">
        <v>1</v>
      </c>
      <c r="L7" s="4" t="s">
        <v>2</v>
      </c>
      <c r="M7" s="2" t="s">
        <v>1</v>
      </c>
      <c r="N7" s="4" t="s">
        <v>2</v>
      </c>
      <c r="O7" s="6" t="s">
        <v>1</v>
      </c>
      <c r="P7" s="8" t="s">
        <v>2</v>
      </c>
      <c r="Q7" s="6" t="s">
        <v>1</v>
      </c>
      <c r="R7" s="8" t="s">
        <v>2</v>
      </c>
      <c r="S7" s="100"/>
      <c r="T7" s="20" t="s">
        <v>1</v>
      </c>
      <c r="U7" s="4" t="s">
        <v>2</v>
      </c>
      <c r="V7" s="2" t="s">
        <v>1</v>
      </c>
      <c r="W7" s="4" t="s">
        <v>2</v>
      </c>
      <c r="X7" s="6" t="s">
        <v>1</v>
      </c>
      <c r="Y7" s="8" t="s">
        <v>2</v>
      </c>
      <c r="Z7" s="6" t="s">
        <v>1</v>
      </c>
      <c r="AA7" s="8" t="s">
        <v>2</v>
      </c>
      <c r="AB7" s="81"/>
      <c r="AC7" s="29" t="s">
        <v>1</v>
      </c>
      <c r="AD7" s="4" t="s">
        <v>2</v>
      </c>
      <c r="AE7" s="2" t="s">
        <v>1</v>
      </c>
      <c r="AF7" s="4" t="s">
        <v>2</v>
      </c>
      <c r="AG7" s="6" t="s">
        <v>1</v>
      </c>
      <c r="AH7" s="8" t="s">
        <v>2</v>
      </c>
      <c r="AI7" s="6" t="s">
        <v>1</v>
      </c>
      <c r="AJ7" s="8" t="s">
        <v>2</v>
      </c>
      <c r="AK7" s="100"/>
      <c r="AL7" s="20" t="s">
        <v>1</v>
      </c>
      <c r="AM7" s="4" t="s">
        <v>2</v>
      </c>
      <c r="AN7" s="2" t="s">
        <v>1</v>
      </c>
      <c r="AO7" s="4" t="s">
        <v>2</v>
      </c>
      <c r="AP7" s="6" t="s">
        <v>1</v>
      </c>
      <c r="AQ7" s="8" t="s">
        <v>2</v>
      </c>
      <c r="AR7" s="6" t="s">
        <v>1</v>
      </c>
      <c r="AS7" s="8" t="s">
        <v>2</v>
      </c>
      <c r="AT7" s="81"/>
    </row>
    <row r="8" spans="1:46" ht="13.5" thickBot="1" x14ac:dyDescent="0.25">
      <c r="A8" s="35" t="s">
        <v>12</v>
      </c>
      <c r="B8" s="30">
        <v>48</v>
      </c>
      <c r="C8" s="5">
        <v>113</v>
      </c>
      <c r="D8" s="3">
        <v>3220</v>
      </c>
      <c r="E8" s="5">
        <v>9404</v>
      </c>
      <c r="F8" s="7">
        <f t="shared" ref="F8:G20" si="1">IF(B8&gt;0,D8/B8,"")</f>
        <v>67.083333333333329</v>
      </c>
      <c r="G8" s="9">
        <f t="shared" si="1"/>
        <v>83.221238938053091</v>
      </c>
      <c r="H8" s="10">
        <f>IF(AND(B8&gt;0, J8&gt;0),B8/J8,"")</f>
        <v>0.29813664596273293</v>
      </c>
      <c r="I8" s="11">
        <f t="shared" si="0"/>
        <v>0.70186335403726707</v>
      </c>
      <c r="J8" s="31">
        <f>B8+C8</f>
        <v>161</v>
      </c>
      <c r="K8" s="30">
        <v>10</v>
      </c>
      <c r="L8" s="5">
        <v>117</v>
      </c>
      <c r="M8" s="3">
        <v>696</v>
      </c>
      <c r="N8" s="5">
        <v>10453</v>
      </c>
      <c r="O8" s="7">
        <f t="shared" ref="O8:P20" si="2">IF(K8&gt;0,M8/K8,"")</f>
        <v>69.599999999999994</v>
      </c>
      <c r="P8" s="9">
        <f t="shared" si="2"/>
        <v>89.341880341880341</v>
      </c>
      <c r="Q8" s="10">
        <f>IF(AND(K8&gt;0, S8&gt;0),K8/S8,"")</f>
        <v>7.874015748031496E-2</v>
      </c>
      <c r="R8" s="11">
        <f t="shared" ref="R8" si="3">IF(AND(L8&gt;0, S8&gt;0),L8/S8,"")</f>
        <v>0.92125984251968507</v>
      </c>
      <c r="S8" s="31">
        <f t="shared" ref="S8:S20" si="4">K8+L8</f>
        <v>127</v>
      </c>
      <c r="T8" s="21">
        <v>31</v>
      </c>
      <c r="U8" s="5">
        <v>113</v>
      </c>
      <c r="V8" s="3">
        <v>2036</v>
      </c>
      <c r="W8" s="5">
        <v>9583</v>
      </c>
      <c r="X8" s="7">
        <f t="shared" ref="X8:Y20" si="5">IF(T8&gt;0,V8/T8,"")</f>
        <v>65.677419354838705</v>
      </c>
      <c r="Y8" s="9">
        <f t="shared" si="5"/>
        <v>84.805309734513273</v>
      </c>
      <c r="Z8" s="10">
        <f>IF(AND(T8&gt;0, AB8&gt;0),T8/AB8,"")</f>
        <v>0.21527777777777779</v>
      </c>
      <c r="AA8" s="11">
        <f t="shared" ref="AA8" si="6">IF(AND(U8&gt;0, AB8&gt;0),U8/AB8,"")</f>
        <v>0.78472222222222221</v>
      </c>
      <c r="AB8" s="22">
        <f>T8+U8</f>
        <v>144</v>
      </c>
      <c r="AC8" s="30">
        <v>46</v>
      </c>
      <c r="AD8" s="5">
        <v>105</v>
      </c>
      <c r="AE8" s="3">
        <v>3003</v>
      </c>
      <c r="AF8" s="5">
        <v>8809</v>
      </c>
      <c r="AG8" s="7">
        <f t="shared" ref="AG8:AH20" si="7">IF(AC8&gt;0,AE8/AC8,"")</f>
        <v>65.282608695652172</v>
      </c>
      <c r="AH8" s="9">
        <f t="shared" si="7"/>
        <v>83.895238095238099</v>
      </c>
      <c r="AI8" s="10">
        <f>IF(AND(AC8&gt;0, AK8&gt;0),AC8/AK8,"")</f>
        <v>0.30463576158940397</v>
      </c>
      <c r="AJ8" s="11">
        <f t="shared" ref="AJ8" si="8">IF(AND(AD8&gt;0, AK8&gt;0),AD8/AK8,"")</f>
        <v>0.69536423841059603</v>
      </c>
      <c r="AK8" s="31">
        <f>AC8+AD8</f>
        <v>151</v>
      </c>
      <c r="AL8" s="21">
        <f t="shared" ref="AL8:AM20" si="9">B8+K8+T8+AC8</f>
        <v>135</v>
      </c>
      <c r="AM8" s="5">
        <f t="shared" si="9"/>
        <v>448</v>
      </c>
      <c r="AN8" s="3">
        <f t="shared" ref="AN8:AO20" si="10">D8+M8+AE8+V8</f>
        <v>8955</v>
      </c>
      <c r="AO8" s="5">
        <f t="shared" si="10"/>
        <v>38249</v>
      </c>
      <c r="AP8" s="7">
        <f>IF(AL8&gt;0,AN8/AL8,"")</f>
        <v>66.333333333333329</v>
      </c>
      <c r="AQ8" s="9">
        <f>IF(AM8&gt;0,AO8/AM8,"")</f>
        <v>85.377232142857139</v>
      </c>
      <c r="AR8" s="10">
        <f>IF(AND(AL8&gt;0, AT8&gt;0),AL8/AT8,"")</f>
        <v>0.23156089193825044</v>
      </c>
      <c r="AS8" s="11">
        <f t="shared" ref="AS8" si="11">IF(AND(AM8&gt;0, AT8&gt;0),AM8/AT8,"")</f>
        <v>0.76843910806174953</v>
      </c>
      <c r="AT8" s="22">
        <f>AL8+AM8</f>
        <v>583</v>
      </c>
    </row>
    <row r="9" spans="1:46" x14ac:dyDescent="0.2">
      <c r="A9" s="35" t="s">
        <v>13</v>
      </c>
      <c r="B9" s="30">
        <v>4</v>
      </c>
      <c r="C9" s="5">
        <v>13</v>
      </c>
      <c r="D9" s="3">
        <v>245</v>
      </c>
      <c r="E9" s="5">
        <v>1071</v>
      </c>
      <c r="F9" s="7">
        <f t="shared" si="1"/>
        <v>61.25</v>
      </c>
      <c r="G9" s="9">
        <f t="shared" si="1"/>
        <v>82.384615384615387</v>
      </c>
      <c r="H9" s="10">
        <f t="shared" ref="H9:H21" si="12">IF(AND(B9&gt;0, J9&gt;0),B9/J9,"")</f>
        <v>0.23529411764705882</v>
      </c>
      <c r="I9" s="11">
        <f t="shared" ref="I9:I21" si="13">IF(AND(C9&gt;0, J9&gt;0),C9/J9,"")</f>
        <v>0.76470588235294112</v>
      </c>
      <c r="J9" s="31">
        <f>B9+C9</f>
        <v>17</v>
      </c>
      <c r="K9" s="30">
        <v>1</v>
      </c>
      <c r="L9" s="5">
        <v>8</v>
      </c>
      <c r="M9" s="3">
        <v>69</v>
      </c>
      <c r="N9" s="5">
        <v>705</v>
      </c>
      <c r="O9" s="7">
        <f t="shared" si="2"/>
        <v>69</v>
      </c>
      <c r="P9" s="9">
        <f t="shared" si="2"/>
        <v>88.125</v>
      </c>
      <c r="Q9" s="10">
        <f t="shared" ref="Q9:Q21" si="14">IF(AND(K9&gt;0, S9&gt;0),K9/S9,"")</f>
        <v>0.1111111111111111</v>
      </c>
      <c r="R9" s="11">
        <f t="shared" ref="R9:R21" si="15">IF(AND(L9&gt;0, S9&gt;0),L9/S9,"")</f>
        <v>0.88888888888888884</v>
      </c>
      <c r="S9" s="31">
        <f t="shared" si="4"/>
        <v>9</v>
      </c>
      <c r="T9" s="21">
        <v>9</v>
      </c>
      <c r="U9" s="5">
        <v>18</v>
      </c>
      <c r="V9" s="3">
        <v>596</v>
      </c>
      <c r="W9" s="5">
        <v>1469</v>
      </c>
      <c r="X9" s="7">
        <f t="shared" si="5"/>
        <v>66.222222222222229</v>
      </c>
      <c r="Y9" s="9">
        <f t="shared" si="5"/>
        <v>81.611111111111114</v>
      </c>
      <c r="Z9" s="10">
        <f t="shared" ref="Z9:Z21" si="16">IF(AND(T9&gt;0, AB9&gt;0),T9/AB9,"")</f>
        <v>0.33333333333333331</v>
      </c>
      <c r="AA9" s="11">
        <f t="shared" ref="AA9:AA21" si="17">IF(AND(U9&gt;0, AB9&gt;0),U9/AB9,"")</f>
        <v>0.66666666666666663</v>
      </c>
      <c r="AB9" s="22">
        <f>T9+U9</f>
        <v>27</v>
      </c>
      <c r="AC9" s="30">
        <v>9</v>
      </c>
      <c r="AD9" s="5">
        <v>11</v>
      </c>
      <c r="AE9" s="3">
        <v>600</v>
      </c>
      <c r="AF9" s="5">
        <v>920</v>
      </c>
      <c r="AG9" s="7">
        <f t="shared" si="7"/>
        <v>66.666666666666671</v>
      </c>
      <c r="AH9" s="9">
        <f t="shared" si="7"/>
        <v>83.63636363636364</v>
      </c>
      <c r="AI9" s="10">
        <f t="shared" ref="AI9:AI21" si="18">IF(AND(AC9&gt;0, AK9&gt;0),AC9/AK9,"")</f>
        <v>0.45</v>
      </c>
      <c r="AJ9" s="11">
        <f t="shared" ref="AJ9:AJ21" si="19">IF(AND(AD9&gt;0, AK9&gt;0),AD9/AK9,"")</f>
        <v>0.55000000000000004</v>
      </c>
      <c r="AK9" s="31">
        <f>AC9+AD9</f>
        <v>20</v>
      </c>
      <c r="AL9" s="21">
        <f t="shared" si="9"/>
        <v>23</v>
      </c>
      <c r="AM9" s="5">
        <f t="shared" si="9"/>
        <v>50</v>
      </c>
      <c r="AN9" s="3">
        <f t="shared" si="10"/>
        <v>1510</v>
      </c>
      <c r="AO9" s="5">
        <f t="shared" si="10"/>
        <v>4165</v>
      </c>
      <c r="AP9" s="7">
        <f>IF(AL9&gt;0,AN9/AL9,"")</f>
        <v>65.652173913043484</v>
      </c>
      <c r="AQ9" s="9">
        <f>IF(AM9&gt;0,AO9/AM9,"")</f>
        <v>83.3</v>
      </c>
      <c r="AR9" s="10">
        <f t="shared" ref="AR9:AR21" si="20">IF(AND(AL9&gt;0, AT9&gt;0),AL9/AT9,"")</f>
        <v>0.31506849315068491</v>
      </c>
      <c r="AS9" s="11">
        <f t="shared" ref="AS9:AS21" si="21">IF(AND(AM9&gt;0, AT9&gt;0),AM9/AT9,"")</f>
        <v>0.68493150684931503</v>
      </c>
      <c r="AT9" s="22">
        <f>AL9+AM9</f>
        <v>73</v>
      </c>
    </row>
    <row r="10" spans="1:46" x14ac:dyDescent="0.2">
      <c r="A10" s="34" t="s">
        <v>14</v>
      </c>
      <c r="B10" s="30">
        <v>3</v>
      </c>
      <c r="C10" s="5">
        <v>4</v>
      </c>
      <c r="D10" s="3">
        <v>164</v>
      </c>
      <c r="E10" s="5">
        <v>336</v>
      </c>
      <c r="F10" s="7">
        <f t="shared" si="1"/>
        <v>54.666666666666664</v>
      </c>
      <c r="G10" s="9">
        <f t="shared" si="1"/>
        <v>84</v>
      </c>
      <c r="H10" s="10">
        <f t="shared" si="12"/>
        <v>0.42857142857142855</v>
      </c>
      <c r="I10" s="11">
        <f t="shared" si="13"/>
        <v>0.5714285714285714</v>
      </c>
      <c r="J10" s="31">
        <f t="shared" ref="J10:J20" si="22">B10+C10</f>
        <v>7</v>
      </c>
      <c r="K10" s="30"/>
      <c r="L10" s="5">
        <v>5</v>
      </c>
      <c r="M10" s="3"/>
      <c r="N10" s="5">
        <v>421</v>
      </c>
      <c r="O10" s="7" t="str">
        <f t="shared" si="2"/>
        <v/>
      </c>
      <c r="P10" s="9">
        <f t="shared" si="2"/>
        <v>84.2</v>
      </c>
      <c r="Q10" s="10" t="str">
        <f t="shared" si="14"/>
        <v/>
      </c>
      <c r="R10" s="11">
        <f t="shared" si="15"/>
        <v>1</v>
      </c>
      <c r="S10" s="31">
        <f t="shared" si="4"/>
        <v>5</v>
      </c>
      <c r="T10" s="21">
        <v>1</v>
      </c>
      <c r="U10" s="5">
        <v>8</v>
      </c>
      <c r="V10" s="3">
        <v>67</v>
      </c>
      <c r="W10" s="5">
        <v>682</v>
      </c>
      <c r="X10" s="7">
        <f t="shared" si="5"/>
        <v>67</v>
      </c>
      <c r="Y10" s="9">
        <f t="shared" si="5"/>
        <v>85.25</v>
      </c>
      <c r="Z10" s="10">
        <f t="shared" si="16"/>
        <v>0.1111111111111111</v>
      </c>
      <c r="AA10" s="11">
        <f t="shared" si="17"/>
        <v>0.88888888888888884</v>
      </c>
      <c r="AB10" s="22">
        <f t="shared" ref="AB10:AB20" si="23">T10+U10</f>
        <v>9</v>
      </c>
      <c r="AC10" s="30">
        <v>1</v>
      </c>
      <c r="AD10" s="5">
        <v>3</v>
      </c>
      <c r="AE10" s="3">
        <v>59</v>
      </c>
      <c r="AF10" s="5">
        <v>270</v>
      </c>
      <c r="AG10" s="7">
        <f t="shared" si="7"/>
        <v>59</v>
      </c>
      <c r="AH10" s="9">
        <f t="shared" si="7"/>
        <v>90</v>
      </c>
      <c r="AI10" s="10">
        <f t="shared" si="18"/>
        <v>0.25</v>
      </c>
      <c r="AJ10" s="11">
        <f t="shared" si="19"/>
        <v>0.75</v>
      </c>
      <c r="AK10" s="31">
        <f t="shared" ref="AK10:AK20" si="24">AC10+AD10</f>
        <v>4</v>
      </c>
      <c r="AL10" s="21">
        <f t="shared" si="9"/>
        <v>5</v>
      </c>
      <c r="AM10" s="5">
        <f t="shared" si="9"/>
        <v>20</v>
      </c>
      <c r="AN10" s="3">
        <f t="shared" si="10"/>
        <v>290</v>
      </c>
      <c r="AO10" s="5">
        <f t="shared" si="10"/>
        <v>1709</v>
      </c>
      <c r="AP10" s="7">
        <f t="shared" ref="AP10:AQ20" si="25">IF(AL10&gt;0,AN10/AL10,"")</f>
        <v>58</v>
      </c>
      <c r="AQ10" s="9">
        <f t="shared" si="25"/>
        <v>85.45</v>
      </c>
      <c r="AR10" s="10">
        <f t="shared" si="20"/>
        <v>0.2</v>
      </c>
      <c r="AS10" s="11">
        <f t="shared" si="21"/>
        <v>0.8</v>
      </c>
      <c r="AT10" s="22">
        <f t="shared" ref="AT10:AT20" si="26">AL10+AM10</f>
        <v>25</v>
      </c>
    </row>
    <row r="11" spans="1:46" x14ac:dyDescent="0.2">
      <c r="A11" s="34" t="s">
        <v>15</v>
      </c>
      <c r="B11" s="30">
        <v>10</v>
      </c>
      <c r="C11" s="5">
        <v>19</v>
      </c>
      <c r="D11" s="3">
        <v>682</v>
      </c>
      <c r="E11" s="5">
        <v>1517</v>
      </c>
      <c r="F11" s="7">
        <f t="shared" si="1"/>
        <v>68.2</v>
      </c>
      <c r="G11" s="9">
        <f t="shared" si="1"/>
        <v>79.84210526315789</v>
      </c>
      <c r="H11" s="10">
        <f t="shared" si="12"/>
        <v>0.34482758620689657</v>
      </c>
      <c r="I11" s="11">
        <f t="shared" si="13"/>
        <v>0.65517241379310343</v>
      </c>
      <c r="J11" s="31">
        <f t="shared" si="22"/>
        <v>29</v>
      </c>
      <c r="K11" s="30">
        <v>6</v>
      </c>
      <c r="L11" s="5">
        <v>13</v>
      </c>
      <c r="M11" s="3">
        <v>418</v>
      </c>
      <c r="N11" s="5">
        <v>1115</v>
      </c>
      <c r="O11" s="7">
        <f t="shared" si="2"/>
        <v>69.666666666666671</v>
      </c>
      <c r="P11" s="9">
        <f t="shared" si="2"/>
        <v>85.769230769230774</v>
      </c>
      <c r="Q11" s="10">
        <f t="shared" si="14"/>
        <v>0.31578947368421051</v>
      </c>
      <c r="R11" s="11">
        <f t="shared" si="15"/>
        <v>0.68421052631578949</v>
      </c>
      <c r="S11" s="31">
        <f t="shared" si="4"/>
        <v>19</v>
      </c>
      <c r="T11" s="21">
        <v>12</v>
      </c>
      <c r="U11" s="5">
        <v>14</v>
      </c>
      <c r="V11" s="3">
        <v>718</v>
      </c>
      <c r="W11" s="5">
        <v>1158</v>
      </c>
      <c r="X11" s="7">
        <f t="shared" si="5"/>
        <v>59.833333333333336</v>
      </c>
      <c r="Y11" s="9">
        <f t="shared" si="5"/>
        <v>82.714285714285708</v>
      </c>
      <c r="Z11" s="10">
        <f t="shared" si="16"/>
        <v>0.46153846153846156</v>
      </c>
      <c r="AA11" s="11">
        <f t="shared" si="17"/>
        <v>0.53846153846153844</v>
      </c>
      <c r="AB11" s="22">
        <f t="shared" si="23"/>
        <v>26</v>
      </c>
      <c r="AC11" s="30">
        <v>15</v>
      </c>
      <c r="AD11" s="5">
        <v>16</v>
      </c>
      <c r="AE11" s="3">
        <v>918</v>
      </c>
      <c r="AF11" s="5">
        <v>1321</v>
      </c>
      <c r="AG11" s="7">
        <f t="shared" si="7"/>
        <v>61.2</v>
      </c>
      <c r="AH11" s="9">
        <f t="shared" si="7"/>
        <v>82.5625</v>
      </c>
      <c r="AI11" s="10">
        <f t="shared" si="18"/>
        <v>0.4838709677419355</v>
      </c>
      <c r="AJ11" s="11">
        <f t="shared" si="19"/>
        <v>0.5161290322580645</v>
      </c>
      <c r="AK11" s="31">
        <f t="shared" si="24"/>
        <v>31</v>
      </c>
      <c r="AL11" s="21">
        <f t="shared" si="9"/>
        <v>43</v>
      </c>
      <c r="AM11" s="5">
        <f t="shared" si="9"/>
        <v>62</v>
      </c>
      <c r="AN11" s="3">
        <f t="shared" si="10"/>
        <v>2736</v>
      </c>
      <c r="AO11" s="5">
        <f t="shared" si="10"/>
        <v>5111</v>
      </c>
      <c r="AP11" s="7">
        <f t="shared" si="25"/>
        <v>63.627906976744185</v>
      </c>
      <c r="AQ11" s="9">
        <f t="shared" si="25"/>
        <v>82.435483870967744</v>
      </c>
      <c r="AR11" s="10">
        <f t="shared" si="20"/>
        <v>0.40952380952380951</v>
      </c>
      <c r="AS11" s="11">
        <f t="shared" si="21"/>
        <v>0.59047619047619049</v>
      </c>
      <c r="AT11" s="22">
        <f t="shared" si="26"/>
        <v>105</v>
      </c>
    </row>
    <row r="12" spans="1:46" x14ac:dyDescent="0.2">
      <c r="A12" s="34" t="s">
        <v>16</v>
      </c>
      <c r="B12" s="30">
        <v>2</v>
      </c>
      <c r="C12" s="5">
        <v>3</v>
      </c>
      <c r="D12" s="3">
        <v>131</v>
      </c>
      <c r="E12" s="5">
        <v>255</v>
      </c>
      <c r="F12" s="7">
        <f t="shared" si="1"/>
        <v>65.5</v>
      </c>
      <c r="G12" s="9">
        <f t="shared" si="1"/>
        <v>85</v>
      </c>
      <c r="H12" s="10">
        <f t="shared" si="12"/>
        <v>0.4</v>
      </c>
      <c r="I12" s="11">
        <f t="shared" si="13"/>
        <v>0.6</v>
      </c>
      <c r="J12" s="31">
        <f t="shared" si="22"/>
        <v>5</v>
      </c>
      <c r="K12" s="30"/>
      <c r="L12" s="5">
        <v>4</v>
      </c>
      <c r="M12" s="3"/>
      <c r="N12" s="5">
        <v>370</v>
      </c>
      <c r="O12" s="7" t="str">
        <f t="shared" si="2"/>
        <v/>
      </c>
      <c r="P12" s="9">
        <f t="shared" si="2"/>
        <v>92.5</v>
      </c>
      <c r="Q12" s="10" t="str">
        <f t="shared" si="14"/>
        <v/>
      </c>
      <c r="R12" s="11">
        <f t="shared" si="15"/>
        <v>1</v>
      </c>
      <c r="S12" s="31">
        <f t="shared" si="4"/>
        <v>4</v>
      </c>
      <c r="T12" s="21">
        <v>6</v>
      </c>
      <c r="U12" s="16">
        <v>4</v>
      </c>
      <c r="V12" s="3">
        <v>354</v>
      </c>
      <c r="W12" s="16">
        <v>353</v>
      </c>
      <c r="X12" s="7">
        <f t="shared" si="5"/>
        <v>59</v>
      </c>
      <c r="Y12" s="9">
        <f t="shared" si="5"/>
        <v>88.25</v>
      </c>
      <c r="Z12" s="10">
        <f t="shared" si="16"/>
        <v>0.6</v>
      </c>
      <c r="AA12" s="11">
        <f t="shared" si="17"/>
        <v>0.4</v>
      </c>
      <c r="AB12" s="22">
        <f t="shared" si="23"/>
        <v>10</v>
      </c>
      <c r="AC12" s="30">
        <v>1</v>
      </c>
      <c r="AD12" s="5">
        <v>6</v>
      </c>
      <c r="AE12" s="3">
        <v>45</v>
      </c>
      <c r="AF12" s="5">
        <v>503</v>
      </c>
      <c r="AG12" s="7">
        <f t="shared" si="7"/>
        <v>45</v>
      </c>
      <c r="AH12" s="9">
        <f t="shared" si="7"/>
        <v>83.833333333333329</v>
      </c>
      <c r="AI12" s="10">
        <f t="shared" si="18"/>
        <v>0.14285714285714285</v>
      </c>
      <c r="AJ12" s="11">
        <f t="shared" si="19"/>
        <v>0.8571428571428571</v>
      </c>
      <c r="AK12" s="31">
        <f t="shared" si="24"/>
        <v>7</v>
      </c>
      <c r="AL12" s="21">
        <f t="shared" si="9"/>
        <v>9</v>
      </c>
      <c r="AM12" s="5">
        <f t="shared" si="9"/>
        <v>17</v>
      </c>
      <c r="AN12" s="3">
        <f t="shared" si="10"/>
        <v>530</v>
      </c>
      <c r="AO12" s="5">
        <f t="shared" si="10"/>
        <v>1481</v>
      </c>
      <c r="AP12" s="7">
        <f t="shared" si="25"/>
        <v>58.888888888888886</v>
      </c>
      <c r="AQ12" s="9">
        <f t="shared" si="25"/>
        <v>87.117647058823536</v>
      </c>
      <c r="AR12" s="10">
        <f t="shared" si="20"/>
        <v>0.34615384615384615</v>
      </c>
      <c r="AS12" s="11">
        <f t="shared" si="21"/>
        <v>0.65384615384615385</v>
      </c>
      <c r="AT12" s="22">
        <f t="shared" si="26"/>
        <v>26</v>
      </c>
    </row>
    <row r="13" spans="1:46" x14ac:dyDescent="0.2">
      <c r="A13" s="34" t="s">
        <v>17</v>
      </c>
      <c r="B13" s="30">
        <v>4</v>
      </c>
      <c r="C13" s="5">
        <v>19</v>
      </c>
      <c r="D13" s="3">
        <v>275</v>
      </c>
      <c r="E13" s="5">
        <v>1555</v>
      </c>
      <c r="F13" s="7"/>
      <c r="G13" s="9">
        <f t="shared" si="1"/>
        <v>81.84210526315789</v>
      </c>
      <c r="H13" s="10">
        <f t="shared" si="12"/>
        <v>0.17391304347826086</v>
      </c>
      <c r="I13" s="11">
        <f t="shared" si="13"/>
        <v>0.82608695652173914</v>
      </c>
      <c r="J13" s="31">
        <f t="shared" si="22"/>
        <v>23</v>
      </c>
      <c r="K13" s="30">
        <v>2</v>
      </c>
      <c r="L13" s="5">
        <v>21</v>
      </c>
      <c r="M13" s="3">
        <v>105</v>
      </c>
      <c r="N13" s="5">
        <v>1821</v>
      </c>
      <c r="O13" s="7">
        <f t="shared" si="2"/>
        <v>52.5</v>
      </c>
      <c r="P13" s="9">
        <f t="shared" si="2"/>
        <v>86.714285714285708</v>
      </c>
      <c r="Q13" s="10">
        <f t="shared" si="14"/>
        <v>8.6956521739130432E-2</v>
      </c>
      <c r="R13" s="11">
        <f t="shared" si="15"/>
        <v>0.91304347826086951</v>
      </c>
      <c r="S13" s="31">
        <f t="shared" si="4"/>
        <v>23</v>
      </c>
      <c r="T13" s="37">
        <v>8</v>
      </c>
      <c r="U13" s="16">
        <v>25</v>
      </c>
      <c r="V13" s="36">
        <v>468</v>
      </c>
      <c r="W13" s="16">
        <v>2147</v>
      </c>
      <c r="X13" s="7">
        <f t="shared" si="5"/>
        <v>58.5</v>
      </c>
      <c r="Y13" s="9">
        <f t="shared" si="5"/>
        <v>85.88</v>
      </c>
      <c r="Z13" s="10">
        <f t="shared" si="16"/>
        <v>0.24242424242424243</v>
      </c>
      <c r="AA13" s="11">
        <f t="shared" si="17"/>
        <v>0.75757575757575757</v>
      </c>
      <c r="AB13" s="22">
        <f t="shared" si="23"/>
        <v>33</v>
      </c>
      <c r="AC13" s="30">
        <v>9</v>
      </c>
      <c r="AD13" s="5">
        <v>22</v>
      </c>
      <c r="AE13" s="3">
        <v>602</v>
      </c>
      <c r="AF13" s="5">
        <v>1834</v>
      </c>
      <c r="AG13" s="7">
        <f t="shared" si="7"/>
        <v>66.888888888888886</v>
      </c>
      <c r="AH13" s="9">
        <f t="shared" si="7"/>
        <v>83.36363636363636</v>
      </c>
      <c r="AI13" s="10">
        <f t="shared" si="18"/>
        <v>0.29032258064516131</v>
      </c>
      <c r="AJ13" s="11">
        <f t="shared" si="19"/>
        <v>0.70967741935483875</v>
      </c>
      <c r="AK13" s="31">
        <f t="shared" si="24"/>
        <v>31</v>
      </c>
      <c r="AL13" s="21">
        <f t="shared" si="9"/>
        <v>23</v>
      </c>
      <c r="AM13" s="5">
        <f t="shared" si="9"/>
        <v>87</v>
      </c>
      <c r="AN13" s="3">
        <f t="shared" si="10"/>
        <v>1450</v>
      </c>
      <c r="AO13" s="5">
        <f t="shared" si="10"/>
        <v>7357</v>
      </c>
      <c r="AP13" s="7">
        <f t="shared" si="25"/>
        <v>63.043478260869563</v>
      </c>
      <c r="AQ13" s="9">
        <f t="shared" si="25"/>
        <v>84.563218390804593</v>
      </c>
      <c r="AR13" s="10">
        <f t="shared" si="20"/>
        <v>0.20909090909090908</v>
      </c>
      <c r="AS13" s="11">
        <f t="shared" si="21"/>
        <v>0.79090909090909089</v>
      </c>
      <c r="AT13" s="22">
        <f t="shared" si="26"/>
        <v>110</v>
      </c>
    </row>
    <row r="14" spans="1:46" x14ac:dyDescent="0.2">
      <c r="A14" s="34" t="s">
        <v>18</v>
      </c>
      <c r="B14" s="30">
        <v>1</v>
      </c>
      <c r="C14" s="5">
        <v>4</v>
      </c>
      <c r="D14" s="3">
        <v>72</v>
      </c>
      <c r="E14" s="5">
        <v>325</v>
      </c>
      <c r="F14" s="7">
        <f t="shared" si="1"/>
        <v>72</v>
      </c>
      <c r="G14" s="9">
        <f t="shared" si="1"/>
        <v>81.25</v>
      </c>
      <c r="H14" s="10">
        <f t="shared" si="12"/>
        <v>0.2</v>
      </c>
      <c r="I14" s="11">
        <f t="shared" si="13"/>
        <v>0.8</v>
      </c>
      <c r="J14" s="31">
        <f t="shared" si="22"/>
        <v>5</v>
      </c>
      <c r="K14" s="30"/>
      <c r="L14" s="5">
        <v>3</v>
      </c>
      <c r="M14" s="3"/>
      <c r="N14" s="5">
        <v>269</v>
      </c>
      <c r="O14" s="7" t="str">
        <f t="shared" si="2"/>
        <v/>
      </c>
      <c r="P14" s="9">
        <f t="shared" si="2"/>
        <v>89.666666666666671</v>
      </c>
      <c r="Q14" s="10" t="str">
        <f t="shared" si="14"/>
        <v/>
      </c>
      <c r="R14" s="11">
        <f t="shared" si="15"/>
        <v>1</v>
      </c>
      <c r="S14" s="31">
        <f t="shared" si="4"/>
        <v>3</v>
      </c>
      <c r="T14" s="23">
        <v>1</v>
      </c>
      <c r="U14" s="16">
        <v>3</v>
      </c>
      <c r="V14" s="17">
        <v>72</v>
      </c>
      <c r="W14" s="16">
        <v>243</v>
      </c>
      <c r="X14" s="7">
        <f t="shared" si="5"/>
        <v>72</v>
      </c>
      <c r="Y14" s="9">
        <f t="shared" si="5"/>
        <v>81</v>
      </c>
      <c r="Z14" s="10">
        <f t="shared" si="16"/>
        <v>0.25</v>
      </c>
      <c r="AA14" s="11">
        <f t="shared" si="17"/>
        <v>0.75</v>
      </c>
      <c r="AB14" s="22">
        <f t="shared" si="23"/>
        <v>4</v>
      </c>
      <c r="AC14" s="30">
        <v>6</v>
      </c>
      <c r="AD14" s="5">
        <v>1</v>
      </c>
      <c r="AE14" s="3">
        <v>401</v>
      </c>
      <c r="AF14" s="5">
        <v>90</v>
      </c>
      <c r="AG14" s="7">
        <f t="shared" si="7"/>
        <v>66.833333333333329</v>
      </c>
      <c r="AH14" s="9">
        <f t="shared" si="7"/>
        <v>90</v>
      </c>
      <c r="AI14" s="10">
        <f t="shared" si="18"/>
        <v>0.8571428571428571</v>
      </c>
      <c r="AJ14" s="11">
        <f t="shared" si="19"/>
        <v>0.14285714285714285</v>
      </c>
      <c r="AK14" s="31">
        <f t="shared" si="24"/>
        <v>7</v>
      </c>
      <c r="AL14" s="21">
        <f t="shared" si="9"/>
        <v>8</v>
      </c>
      <c r="AM14" s="5">
        <f t="shared" si="9"/>
        <v>11</v>
      </c>
      <c r="AN14" s="3">
        <f t="shared" si="10"/>
        <v>545</v>
      </c>
      <c r="AO14" s="5">
        <f t="shared" si="10"/>
        <v>927</v>
      </c>
      <c r="AP14" s="7">
        <f t="shared" si="25"/>
        <v>68.125</v>
      </c>
      <c r="AQ14" s="9">
        <f t="shared" si="25"/>
        <v>84.272727272727266</v>
      </c>
      <c r="AR14" s="10">
        <f t="shared" si="20"/>
        <v>0.42105263157894735</v>
      </c>
      <c r="AS14" s="11">
        <f t="shared" si="21"/>
        <v>0.57894736842105265</v>
      </c>
      <c r="AT14" s="22">
        <f t="shared" si="26"/>
        <v>19</v>
      </c>
    </row>
    <row r="15" spans="1:46" x14ac:dyDescent="0.2">
      <c r="A15" s="34" t="s">
        <v>19</v>
      </c>
      <c r="B15" s="30">
        <v>3</v>
      </c>
      <c r="C15" s="5">
        <v>8</v>
      </c>
      <c r="D15" s="3">
        <v>203</v>
      </c>
      <c r="E15" s="5">
        <v>640</v>
      </c>
      <c r="F15" s="7">
        <f t="shared" si="1"/>
        <v>67.666666666666671</v>
      </c>
      <c r="G15" s="9">
        <f t="shared" si="1"/>
        <v>80</v>
      </c>
      <c r="H15" s="10">
        <f t="shared" si="12"/>
        <v>0.27272727272727271</v>
      </c>
      <c r="I15" s="11">
        <f t="shared" si="13"/>
        <v>0.72727272727272729</v>
      </c>
      <c r="J15" s="31">
        <f t="shared" si="22"/>
        <v>11</v>
      </c>
      <c r="K15" s="30"/>
      <c r="L15" s="5">
        <v>6</v>
      </c>
      <c r="M15" s="3"/>
      <c r="N15" s="5">
        <v>532</v>
      </c>
      <c r="O15" s="7" t="str">
        <f t="shared" si="2"/>
        <v/>
      </c>
      <c r="P15" s="9">
        <f t="shared" si="2"/>
        <v>88.666666666666671</v>
      </c>
      <c r="Q15" s="10" t="str">
        <f t="shared" si="14"/>
        <v/>
      </c>
      <c r="R15" s="11">
        <f t="shared" si="15"/>
        <v>1</v>
      </c>
      <c r="S15" s="31">
        <f t="shared" si="4"/>
        <v>6</v>
      </c>
      <c r="T15" s="21">
        <v>1</v>
      </c>
      <c r="U15" s="5">
        <v>8</v>
      </c>
      <c r="V15" s="3">
        <v>64</v>
      </c>
      <c r="W15" s="5">
        <v>684</v>
      </c>
      <c r="X15" s="7">
        <f t="shared" si="5"/>
        <v>64</v>
      </c>
      <c r="Y15" s="9">
        <f t="shared" si="5"/>
        <v>85.5</v>
      </c>
      <c r="Z15" s="10">
        <f t="shared" si="16"/>
        <v>0.1111111111111111</v>
      </c>
      <c r="AA15" s="11">
        <f t="shared" si="17"/>
        <v>0.88888888888888884</v>
      </c>
      <c r="AB15" s="22">
        <f t="shared" si="23"/>
        <v>9</v>
      </c>
      <c r="AC15" s="30">
        <v>1</v>
      </c>
      <c r="AD15" s="5">
        <v>10</v>
      </c>
      <c r="AE15" s="3">
        <v>69</v>
      </c>
      <c r="AF15" s="5">
        <v>830</v>
      </c>
      <c r="AG15" s="7">
        <f t="shared" si="7"/>
        <v>69</v>
      </c>
      <c r="AH15" s="9">
        <f t="shared" si="7"/>
        <v>83</v>
      </c>
      <c r="AI15" s="10">
        <f t="shared" si="18"/>
        <v>9.0909090909090912E-2</v>
      </c>
      <c r="AJ15" s="11">
        <f t="shared" si="19"/>
        <v>0.90909090909090906</v>
      </c>
      <c r="AK15" s="31">
        <f t="shared" si="24"/>
        <v>11</v>
      </c>
      <c r="AL15" s="21">
        <f t="shared" si="9"/>
        <v>5</v>
      </c>
      <c r="AM15" s="5">
        <f t="shared" si="9"/>
        <v>32</v>
      </c>
      <c r="AN15" s="3">
        <f t="shared" si="10"/>
        <v>336</v>
      </c>
      <c r="AO15" s="5">
        <f t="shared" si="10"/>
        <v>2686</v>
      </c>
      <c r="AP15" s="7">
        <f t="shared" si="25"/>
        <v>67.2</v>
      </c>
      <c r="AQ15" s="9">
        <f t="shared" si="25"/>
        <v>83.9375</v>
      </c>
      <c r="AR15" s="10">
        <f t="shared" si="20"/>
        <v>0.13513513513513514</v>
      </c>
      <c r="AS15" s="11">
        <f t="shared" si="21"/>
        <v>0.86486486486486491</v>
      </c>
      <c r="AT15" s="22">
        <f t="shared" si="26"/>
        <v>37</v>
      </c>
    </row>
    <row r="16" spans="1:46" x14ac:dyDescent="0.2">
      <c r="A16" s="34" t="s">
        <v>20</v>
      </c>
      <c r="B16" s="30"/>
      <c r="C16" s="5"/>
      <c r="D16" s="3"/>
      <c r="E16" s="5"/>
      <c r="F16" s="7" t="str">
        <f t="shared" si="1"/>
        <v/>
      </c>
      <c r="G16" s="9" t="str">
        <f t="shared" si="1"/>
        <v/>
      </c>
      <c r="H16" s="10" t="str">
        <f t="shared" si="12"/>
        <v/>
      </c>
      <c r="I16" s="11" t="str">
        <f t="shared" si="13"/>
        <v/>
      </c>
      <c r="J16" s="31">
        <f t="shared" si="22"/>
        <v>0</v>
      </c>
      <c r="K16" s="30">
        <v>1</v>
      </c>
      <c r="L16" s="5"/>
      <c r="M16" s="3">
        <v>71</v>
      </c>
      <c r="N16" s="5"/>
      <c r="O16" s="7">
        <f t="shared" si="2"/>
        <v>71</v>
      </c>
      <c r="P16" s="9" t="str">
        <f t="shared" si="2"/>
        <v/>
      </c>
      <c r="Q16" s="10">
        <f t="shared" si="14"/>
        <v>1</v>
      </c>
      <c r="R16" s="11" t="str">
        <f t="shared" si="15"/>
        <v/>
      </c>
      <c r="S16" s="31">
        <f t="shared" si="4"/>
        <v>1</v>
      </c>
      <c r="T16" s="21"/>
      <c r="U16" s="5">
        <v>2</v>
      </c>
      <c r="V16" s="3"/>
      <c r="W16" s="5">
        <v>156</v>
      </c>
      <c r="X16" s="7" t="str">
        <f t="shared" si="5"/>
        <v/>
      </c>
      <c r="Y16" s="9">
        <f t="shared" si="5"/>
        <v>78</v>
      </c>
      <c r="Z16" s="10" t="str">
        <f t="shared" si="16"/>
        <v/>
      </c>
      <c r="AA16" s="11">
        <f t="shared" si="17"/>
        <v>1</v>
      </c>
      <c r="AB16" s="22">
        <f t="shared" si="23"/>
        <v>2</v>
      </c>
      <c r="AC16" s="30"/>
      <c r="AD16" s="5">
        <v>3</v>
      </c>
      <c r="AE16" s="3"/>
      <c r="AF16" s="5">
        <v>237</v>
      </c>
      <c r="AG16" s="7" t="str">
        <f t="shared" si="7"/>
        <v/>
      </c>
      <c r="AH16" s="9">
        <f t="shared" si="7"/>
        <v>79</v>
      </c>
      <c r="AI16" s="10" t="str">
        <f t="shared" si="18"/>
        <v/>
      </c>
      <c r="AJ16" s="11">
        <f t="shared" si="19"/>
        <v>1</v>
      </c>
      <c r="AK16" s="31">
        <f t="shared" si="24"/>
        <v>3</v>
      </c>
      <c r="AL16" s="21">
        <f t="shared" si="9"/>
        <v>1</v>
      </c>
      <c r="AM16" s="5">
        <f t="shared" si="9"/>
        <v>5</v>
      </c>
      <c r="AN16" s="3">
        <f t="shared" si="10"/>
        <v>71</v>
      </c>
      <c r="AO16" s="5">
        <f t="shared" si="10"/>
        <v>393</v>
      </c>
      <c r="AP16" s="7">
        <f t="shared" si="25"/>
        <v>71</v>
      </c>
      <c r="AQ16" s="9">
        <f t="shared" si="25"/>
        <v>78.599999999999994</v>
      </c>
      <c r="AR16" s="10">
        <f t="shared" si="20"/>
        <v>0.16666666666666666</v>
      </c>
      <c r="AS16" s="11">
        <f t="shared" si="21"/>
        <v>0.83333333333333337</v>
      </c>
      <c r="AT16" s="22">
        <f t="shared" si="26"/>
        <v>6</v>
      </c>
    </row>
    <row r="17" spans="1:46" x14ac:dyDescent="0.2">
      <c r="A17" s="34" t="s">
        <v>21</v>
      </c>
      <c r="B17" s="30">
        <v>7</v>
      </c>
      <c r="C17" s="5">
        <v>45</v>
      </c>
      <c r="D17" s="3">
        <v>453</v>
      </c>
      <c r="E17" s="5">
        <v>3822</v>
      </c>
      <c r="F17" s="7">
        <f t="shared" si="1"/>
        <v>64.714285714285708</v>
      </c>
      <c r="G17" s="9">
        <f t="shared" si="1"/>
        <v>84.933333333333337</v>
      </c>
      <c r="H17" s="10">
        <f t="shared" si="12"/>
        <v>0.13461538461538461</v>
      </c>
      <c r="I17" s="11">
        <f t="shared" si="13"/>
        <v>0.86538461538461542</v>
      </c>
      <c r="J17" s="31">
        <f t="shared" si="22"/>
        <v>52</v>
      </c>
      <c r="K17" s="30">
        <v>4</v>
      </c>
      <c r="L17" s="5">
        <v>41</v>
      </c>
      <c r="M17" s="3">
        <v>248</v>
      </c>
      <c r="N17" s="5">
        <v>3715</v>
      </c>
      <c r="O17" s="7">
        <f t="shared" si="2"/>
        <v>62</v>
      </c>
      <c r="P17" s="9">
        <f t="shared" si="2"/>
        <v>90.609756097560975</v>
      </c>
      <c r="Q17" s="10">
        <f t="shared" si="14"/>
        <v>8.8888888888888892E-2</v>
      </c>
      <c r="R17" s="11">
        <f t="shared" si="15"/>
        <v>0.91111111111111109</v>
      </c>
      <c r="S17" s="31">
        <f t="shared" si="4"/>
        <v>45</v>
      </c>
      <c r="T17" s="21">
        <v>19</v>
      </c>
      <c r="U17" s="5">
        <v>46</v>
      </c>
      <c r="V17" s="3">
        <v>1225</v>
      </c>
      <c r="W17" s="5">
        <v>3972</v>
      </c>
      <c r="X17" s="7">
        <f t="shared" si="5"/>
        <v>64.473684210526315</v>
      </c>
      <c r="Y17" s="9">
        <f t="shared" si="5"/>
        <v>86.347826086956516</v>
      </c>
      <c r="Z17" s="10">
        <f t="shared" si="16"/>
        <v>0.29230769230769232</v>
      </c>
      <c r="AA17" s="11">
        <f t="shared" si="17"/>
        <v>0.70769230769230773</v>
      </c>
      <c r="AB17" s="22">
        <f t="shared" si="23"/>
        <v>65</v>
      </c>
      <c r="AC17" s="30">
        <v>10</v>
      </c>
      <c r="AD17" s="5">
        <v>44</v>
      </c>
      <c r="AE17" s="3">
        <v>689</v>
      </c>
      <c r="AF17" s="5">
        <v>3777</v>
      </c>
      <c r="AG17" s="7">
        <f t="shared" si="7"/>
        <v>68.900000000000006</v>
      </c>
      <c r="AH17" s="9">
        <f t="shared" si="7"/>
        <v>85.840909090909093</v>
      </c>
      <c r="AI17" s="10">
        <f t="shared" si="18"/>
        <v>0.18518518518518517</v>
      </c>
      <c r="AJ17" s="11">
        <f t="shared" si="19"/>
        <v>0.81481481481481477</v>
      </c>
      <c r="AK17" s="31">
        <f t="shared" si="24"/>
        <v>54</v>
      </c>
      <c r="AL17" s="21">
        <f t="shared" si="9"/>
        <v>40</v>
      </c>
      <c r="AM17" s="5">
        <f t="shared" si="9"/>
        <v>176</v>
      </c>
      <c r="AN17" s="3">
        <f t="shared" si="10"/>
        <v>2615</v>
      </c>
      <c r="AO17" s="5">
        <f t="shared" si="10"/>
        <v>15286</v>
      </c>
      <c r="AP17" s="7">
        <f t="shared" si="25"/>
        <v>65.375</v>
      </c>
      <c r="AQ17" s="9">
        <f t="shared" si="25"/>
        <v>86.852272727272734</v>
      </c>
      <c r="AR17" s="10">
        <f t="shared" si="20"/>
        <v>0.18518518518518517</v>
      </c>
      <c r="AS17" s="11">
        <f t="shared" si="21"/>
        <v>0.81481481481481477</v>
      </c>
      <c r="AT17" s="22">
        <f t="shared" si="26"/>
        <v>216</v>
      </c>
    </row>
    <row r="18" spans="1:46" x14ac:dyDescent="0.2">
      <c r="A18" s="34" t="s">
        <v>22</v>
      </c>
      <c r="B18" s="30">
        <v>3</v>
      </c>
      <c r="C18" s="5">
        <v>9</v>
      </c>
      <c r="D18" s="3">
        <v>218</v>
      </c>
      <c r="E18" s="5">
        <v>772</v>
      </c>
      <c r="F18" s="7">
        <f t="shared" si="1"/>
        <v>72.666666666666671</v>
      </c>
      <c r="G18" s="9">
        <f t="shared" si="1"/>
        <v>85.777777777777771</v>
      </c>
      <c r="H18" s="10">
        <f t="shared" si="12"/>
        <v>0.25</v>
      </c>
      <c r="I18" s="11">
        <f t="shared" si="13"/>
        <v>0.75</v>
      </c>
      <c r="J18" s="31">
        <f t="shared" si="22"/>
        <v>12</v>
      </c>
      <c r="K18" s="30"/>
      <c r="L18" s="5">
        <v>12</v>
      </c>
      <c r="M18" s="3"/>
      <c r="N18" s="5">
        <v>1076</v>
      </c>
      <c r="O18" s="7" t="str">
        <f t="shared" si="2"/>
        <v/>
      </c>
      <c r="P18" s="9">
        <f t="shared" si="2"/>
        <v>89.666666666666671</v>
      </c>
      <c r="Q18" s="10" t="str">
        <f t="shared" si="14"/>
        <v/>
      </c>
      <c r="R18" s="11">
        <f t="shared" si="15"/>
        <v>1</v>
      </c>
      <c r="S18" s="31">
        <f t="shared" si="4"/>
        <v>12</v>
      </c>
      <c r="T18" s="21">
        <v>1</v>
      </c>
      <c r="U18" s="5">
        <v>11</v>
      </c>
      <c r="V18" s="3">
        <v>72</v>
      </c>
      <c r="W18" s="5">
        <v>943</v>
      </c>
      <c r="X18" s="7">
        <f t="shared" si="5"/>
        <v>72</v>
      </c>
      <c r="Y18" s="9">
        <f t="shared" si="5"/>
        <v>85.727272727272734</v>
      </c>
      <c r="Z18" s="10">
        <f t="shared" si="16"/>
        <v>8.3333333333333329E-2</v>
      </c>
      <c r="AA18" s="11">
        <f t="shared" si="17"/>
        <v>0.91666666666666663</v>
      </c>
      <c r="AB18" s="22">
        <f t="shared" si="23"/>
        <v>12</v>
      </c>
      <c r="AC18" s="30">
        <v>1</v>
      </c>
      <c r="AD18" s="5">
        <v>10</v>
      </c>
      <c r="AE18" s="3">
        <v>66</v>
      </c>
      <c r="AF18" s="5">
        <v>843</v>
      </c>
      <c r="AG18" s="7">
        <f t="shared" si="7"/>
        <v>66</v>
      </c>
      <c r="AH18" s="9">
        <f t="shared" si="7"/>
        <v>84.3</v>
      </c>
      <c r="AI18" s="10">
        <f t="shared" si="18"/>
        <v>9.0909090909090912E-2</v>
      </c>
      <c r="AJ18" s="11">
        <f t="shared" si="19"/>
        <v>0.90909090909090906</v>
      </c>
      <c r="AK18" s="31">
        <f t="shared" si="24"/>
        <v>11</v>
      </c>
      <c r="AL18" s="21">
        <f t="shared" si="9"/>
        <v>5</v>
      </c>
      <c r="AM18" s="5">
        <f t="shared" si="9"/>
        <v>42</v>
      </c>
      <c r="AN18" s="3">
        <f t="shared" si="10"/>
        <v>356</v>
      </c>
      <c r="AO18" s="5">
        <f t="shared" si="10"/>
        <v>3634</v>
      </c>
      <c r="AP18" s="7">
        <f t="shared" si="25"/>
        <v>71.2</v>
      </c>
      <c r="AQ18" s="9">
        <f t="shared" si="25"/>
        <v>86.523809523809518</v>
      </c>
      <c r="AR18" s="10">
        <f t="shared" si="20"/>
        <v>0.10638297872340426</v>
      </c>
      <c r="AS18" s="11">
        <f t="shared" si="21"/>
        <v>0.8936170212765957</v>
      </c>
      <c r="AT18" s="22">
        <f t="shared" si="26"/>
        <v>47</v>
      </c>
    </row>
    <row r="19" spans="1:46" x14ac:dyDescent="0.2">
      <c r="A19" s="34" t="s">
        <v>23</v>
      </c>
      <c r="B19" s="30">
        <v>1</v>
      </c>
      <c r="C19" s="5">
        <v>4</v>
      </c>
      <c r="D19" s="3">
        <v>73</v>
      </c>
      <c r="E19" s="5">
        <v>330</v>
      </c>
      <c r="F19" s="7">
        <f t="shared" si="1"/>
        <v>73</v>
      </c>
      <c r="G19" s="9">
        <f t="shared" si="1"/>
        <v>82.5</v>
      </c>
      <c r="H19" s="10">
        <f t="shared" si="12"/>
        <v>0.2</v>
      </c>
      <c r="I19" s="11">
        <f t="shared" si="13"/>
        <v>0.8</v>
      </c>
      <c r="J19" s="31">
        <f t="shared" si="22"/>
        <v>5</v>
      </c>
      <c r="K19" s="30"/>
      <c r="L19" s="5">
        <v>3</v>
      </c>
      <c r="M19" s="3"/>
      <c r="N19" s="5">
        <v>253</v>
      </c>
      <c r="O19" s="7" t="str">
        <f t="shared" si="2"/>
        <v/>
      </c>
      <c r="P19" s="9">
        <f t="shared" si="2"/>
        <v>84.333333333333329</v>
      </c>
      <c r="Q19" s="10" t="str">
        <f t="shared" si="14"/>
        <v/>
      </c>
      <c r="R19" s="11">
        <f t="shared" si="15"/>
        <v>1</v>
      </c>
      <c r="S19" s="31">
        <f t="shared" si="4"/>
        <v>3</v>
      </c>
      <c r="T19" s="21"/>
      <c r="U19" s="16">
        <v>3</v>
      </c>
      <c r="V19" s="3"/>
      <c r="W19" s="16">
        <v>230</v>
      </c>
      <c r="X19" s="7" t="str">
        <f t="shared" si="5"/>
        <v/>
      </c>
      <c r="Y19" s="9">
        <f t="shared" si="5"/>
        <v>76.666666666666671</v>
      </c>
      <c r="Z19" s="10" t="str">
        <f t="shared" si="16"/>
        <v/>
      </c>
      <c r="AA19" s="11">
        <f t="shared" si="17"/>
        <v>1</v>
      </c>
      <c r="AB19" s="22">
        <f t="shared" si="23"/>
        <v>3</v>
      </c>
      <c r="AC19" s="30">
        <v>1</v>
      </c>
      <c r="AD19" s="5">
        <v>4</v>
      </c>
      <c r="AE19" s="3">
        <v>73</v>
      </c>
      <c r="AF19" s="5">
        <v>340</v>
      </c>
      <c r="AG19" s="7">
        <f t="shared" si="7"/>
        <v>73</v>
      </c>
      <c r="AH19" s="9">
        <f t="shared" si="7"/>
        <v>85</v>
      </c>
      <c r="AI19" s="10">
        <f t="shared" si="18"/>
        <v>0.2</v>
      </c>
      <c r="AJ19" s="11">
        <f t="shared" si="19"/>
        <v>0.8</v>
      </c>
      <c r="AK19" s="31">
        <f t="shared" si="24"/>
        <v>5</v>
      </c>
      <c r="AL19" s="21">
        <f t="shared" si="9"/>
        <v>2</v>
      </c>
      <c r="AM19" s="5">
        <f t="shared" si="9"/>
        <v>14</v>
      </c>
      <c r="AN19" s="3">
        <f t="shared" si="10"/>
        <v>146</v>
      </c>
      <c r="AO19" s="5">
        <f t="shared" si="10"/>
        <v>1153</v>
      </c>
      <c r="AP19" s="7">
        <f t="shared" si="25"/>
        <v>73</v>
      </c>
      <c r="AQ19" s="9">
        <f t="shared" si="25"/>
        <v>82.357142857142861</v>
      </c>
      <c r="AR19" s="10">
        <f t="shared" si="20"/>
        <v>0.125</v>
      </c>
      <c r="AS19" s="11">
        <f t="shared" si="21"/>
        <v>0.875</v>
      </c>
      <c r="AT19" s="22">
        <f t="shared" si="26"/>
        <v>16</v>
      </c>
    </row>
    <row r="20" spans="1:46" x14ac:dyDescent="0.2">
      <c r="A20" s="34" t="s">
        <v>24</v>
      </c>
      <c r="B20" s="30">
        <v>2</v>
      </c>
      <c r="C20" s="5"/>
      <c r="D20" s="3">
        <v>49</v>
      </c>
      <c r="E20" s="5"/>
      <c r="F20" s="7">
        <f t="shared" si="1"/>
        <v>24.5</v>
      </c>
      <c r="G20" s="9" t="str">
        <f t="shared" si="1"/>
        <v/>
      </c>
      <c r="H20" s="10">
        <f t="shared" si="12"/>
        <v>1</v>
      </c>
      <c r="I20" s="11" t="str">
        <f t="shared" si="13"/>
        <v/>
      </c>
      <c r="J20" s="31">
        <f t="shared" si="22"/>
        <v>2</v>
      </c>
      <c r="K20" s="30"/>
      <c r="L20" s="5"/>
      <c r="M20" s="3"/>
      <c r="N20" s="5"/>
      <c r="O20" s="7" t="str">
        <f t="shared" si="2"/>
        <v/>
      </c>
      <c r="P20" s="9" t="str">
        <f t="shared" si="2"/>
        <v/>
      </c>
      <c r="Q20" s="10" t="str">
        <f t="shared" si="14"/>
        <v/>
      </c>
      <c r="R20" s="11" t="str">
        <f t="shared" si="15"/>
        <v/>
      </c>
      <c r="S20" s="31">
        <f t="shared" si="4"/>
        <v>0</v>
      </c>
      <c r="T20" s="21"/>
      <c r="U20" s="5">
        <v>1</v>
      </c>
      <c r="V20" s="3"/>
      <c r="W20" s="5">
        <v>84</v>
      </c>
      <c r="X20" s="7" t="str">
        <f t="shared" si="5"/>
        <v/>
      </c>
      <c r="Y20" s="9">
        <f t="shared" si="5"/>
        <v>84</v>
      </c>
      <c r="Z20" s="10" t="str">
        <f t="shared" si="16"/>
        <v/>
      </c>
      <c r="AA20" s="11">
        <f t="shared" si="17"/>
        <v>1</v>
      </c>
      <c r="AB20" s="22">
        <f t="shared" si="23"/>
        <v>1</v>
      </c>
      <c r="AC20" s="30"/>
      <c r="AD20" s="5">
        <v>1</v>
      </c>
      <c r="AE20" s="3"/>
      <c r="AF20" s="5">
        <v>77</v>
      </c>
      <c r="AG20" s="7" t="str">
        <f t="shared" si="7"/>
        <v/>
      </c>
      <c r="AH20" s="9">
        <f t="shared" si="7"/>
        <v>77</v>
      </c>
      <c r="AI20" s="10" t="str">
        <f t="shared" si="18"/>
        <v/>
      </c>
      <c r="AJ20" s="11">
        <f t="shared" si="19"/>
        <v>1</v>
      </c>
      <c r="AK20" s="31">
        <f t="shared" si="24"/>
        <v>1</v>
      </c>
      <c r="AL20" s="21">
        <f t="shared" si="9"/>
        <v>2</v>
      </c>
      <c r="AM20" s="5">
        <f t="shared" si="9"/>
        <v>2</v>
      </c>
      <c r="AN20" s="3">
        <f t="shared" si="10"/>
        <v>49</v>
      </c>
      <c r="AO20" s="5">
        <f t="shared" si="10"/>
        <v>161</v>
      </c>
      <c r="AP20" s="7">
        <f t="shared" si="25"/>
        <v>24.5</v>
      </c>
      <c r="AQ20" s="9">
        <f t="shared" si="25"/>
        <v>80.5</v>
      </c>
      <c r="AR20" s="10">
        <f t="shared" si="20"/>
        <v>0.5</v>
      </c>
      <c r="AS20" s="11">
        <f t="shared" si="21"/>
        <v>0.5</v>
      </c>
      <c r="AT20" s="22">
        <f t="shared" si="26"/>
        <v>4</v>
      </c>
    </row>
    <row r="21" spans="1:46" x14ac:dyDescent="0.2">
      <c r="A21" s="34" t="s">
        <v>25</v>
      </c>
      <c r="B21" s="30">
        <v>4</v>
      </c>
      <c r="C21" s="5">
        <v>2</v>
      </c>
      <c r="D21" s="3">
        <v>242</v>
      </c>
      <c r="E21" s="5">
        <v>162</v>
      </c>
      <c r="F21" s="7">
        <f t="shared" ref="F21" si="27">IF(B21&gt;0,D21/B21,"")</f>
        <v>60.5</v>
      </c>
      <c r="G21" s="9">
        <f t="shared" ref="G21" si="28">IF(C21&gt;0,E21/C21,"")</f>
        <v>81</v>
      </c>
      <c r="H21" s="10">
        <f t="shared" si="12"/>
        <v>0.66666666666666663</v>
      </c>
      <c r="I21" s="11">
        <f t="shared" si="13"/>
        <v>0.33333333333333331</v>
      </c>
      <c r="J21" s="31">
        <f t="shared" ref="J21" si="29">B21+C21</f>
        <v>6</v>
      </c>
      <c r="K21" s="30">
        <v>2</v>
      </c>
      <c r="L21" s="5">
        <v>2</v>
      </c>
      <c r="M21" s="3">
        <v>143</v>
      </c>
      <c r="N21" s="5">
        <v>170</v>
      </c>
      <c r="O21" s="7">
        <f t="shared" ref="O21" si="30">IF(K21&gt;0,M21/K21,"")</f>
        <v>71.5</v>
      </c>
      <c r="P21" s="9">
        <f t="shared" ref="P21" si="31">IF(L21&gt;0,N21/L21,"")</f>
        <v>85</v>
      </c>
      <c r="Q21" s="10">
        <f t="shared" si="14"/>
        <v>0.5</v>
      </c>
      <c r="R21" s="11">
        <f t="shared" si="15"/>
        <v>0.5</v>
      </c>
      <c r="S21" s="31">
        <f t="shared" ref="S21" si="32">K21+L21</f>
        <v>4</v>
      </c>
      <c r="T21" s="21">
        <v>1</v>
      </c>
      <c r="U21" s="5">
        <v>2</v>
      </c>
      <c r="V21" s="3">
        <v>56</v>
      </c>
      <c r="W21" s="5">
        <v>157</v>
      </c>
      <c r="X21" s="7">
        <f t="shared" ref="X21" si="33">IF(T21&gt;0,V21/T21,"")</f>
        <v>56</v>
      </c>
      <c r="Y21" s="9">
        <f t="shared" ref="Y21" si="34">IF(U21&gt;0,W21/U21,"")</f>
        <v>78.5</v>
      </c>
      <c r="Z21" s="10">
        <f t="shared" si="16"/>
        <v>0.33333333333333331</v>
      </c>
      <c r="AA21" s="11">
        <f t="shared" si="17"/>
        <v>0.66666666666666663</v>
      </c>
      <c r="AB21" s="22">
        <f t="shared" ref="AB21" si="35">T21+U21</f>
        <v>3</v>
      </c>
      <c r="AC21" s="30">
        <v>2</v>
      </c>
      <c r="AD21" s="5">
        <v>2</v>
      </c>
      <c r="AE21" s="3">
        <v>116</v>
      </c>
      <c r="AF21" s="5">
        <v>155</v>
      </c>
      <c r="AG21" s="7">
        <f t="shared" ref="AG21" si="36">IF(AC21&gt;0,AE21/AC21,"")</f>
        <v>58</v>
      </c>
      <c r="AH21" s="9">
        <f t="shared" ref="AH21" si="37">IF(AD21&gt;0,AF21/AD21,"")</f>
        <v>77.5</v>
      </c>
      <c r="AI21" s="10">
        <f t="shared" si="18"/>
        <v>0.5</v>
      </c>
      <c r="AJ21" s="11">
        <f t="shared" si="19"/>
        <v>0.5</v>
      </c>
      <c r="AK21" s="31">
        <f t="shared" ref="AK21" si="38">AC21+AD21</f>
        <v>4</v>
      </c>
      <c r="AL21" s="21">
        <f t="shared" ref="AL21" si="39">B21+K21+T21+AC21</f>
        <v>9</v>
      </c>
      <c r="AM21" s="5">
        <f t="shared" ref="AM21" si="40">C21+L21+U21+AD21</f>
        <v>8</v>
      </c>
      <c r="AN21" s="3">
        <f t="shared" ref="AN21" si="41">D21+M21+AE21+V21</f>
        <v>557</v>
      </c>
      <c r="AO21" s="5">
        <f t="shared" ref="AO21" si="42">E21+N21+AF21+W21</f>
        <v>644</v>
      </c>
      <c r="AP21" s="7">
        <f t="shared" ref="AP21" si="43">IF(AL21&gt;0,AN21/AL21,"")</f>
        <v>61.888888888888886</v>
      </c>
      <c r="AQ21" s="9">
        <f t="shared" ref="AQ21" si="44">IF(AM21&gt;0,AO21/AM21,"")</f>
        <v>80.5</v>
      </c>
      <c r="AR21" s="10">
        <f t="shared" si="20"/>
        <v>0.52941176470588236</v>
      </c>
      <c r="AS21" s="11">
        <f t="shared" si="21"/>
        <v>0.47058823529411764</v>
      </c>
      <c r="AT21" s="22">
        <f t="shared" ref="AT21" si="45">AL21+AM21</f>
        <v>17</v>
      </c>
    </row>
    <row r="22" spans="1:46" x14ac:dyDescent="0.2">
      <c r="A22" s="28"/>
      <c r="B22" s="43"/>
      <c r="C22" s="44"/>
      <c r="D22" s="45"/>
      <c r="E22" s="44"/>
      <c r="F22" s="46"/>
      <c r="G22" s="47"/>
      <c r="H22" s="48"/>
      <c r="I22" s="49"/>
      <c r="J22" s="50"/>
      <c r="K22" s="43"/>
      <c r="L22" s="44"/>
      <c r="M22" s="45"/>
      <c r="N22" s="44"/>
      <c r="O22" s="46"/>
      <c r="P22" s="47"/>
      <c r="Q22" s="48"/>
      <c r="R22" s="49"/>
      <c r="S22" s="50"/>
      <c r="T22" s="52"/>
      <c r="U22" s="44"/>
      <c r="V22" s="45"/>
      <c r="W22" s="44"/>
      <c r="X22" s="46"/>
      <c r="Y22" s="47"/>
      <c r="Z22" s="48"/>
      <c r="AA22" s="49"/>
      <c r="AB22" s="53"/>
      <c r="AC22" s="43"/>
      <c r="AD22" s="44"/>
      <c r="AE22" s="45"/>
      <c r="AF22" s="44"/>
      <c r="AG22" s="46"/>
      <c r="AH22" s="47"/>
      <c r="AI22" s="48"/>
      <c r="AJ22" s="49"/>
      <c r="AK22" s="50"/>
      <c r="AL22" s="51"/>
      <c r="AM22" s="44"/>
      <c r="AN22" s="45"/>
      <c r="AO22" s="44"/>
      <c r="AP22" s="46"/>
      <c r="AQ22" s="47"/>
      <c r="AR22" s="48"/>
      <c r="AS22" s="49"/>
      <c r="AT22" s="53"/>
    </row>
    <row r="23" spans="1:46" ht="15.75" x14ac:dyDescent="0.25">
      <c r="A23" s="26" t="s">
        <v>9</v>
      </c>
      <c r="B23" s="32">
        <f>SUM(B7:B21)</f>
        <v>92</v>
      </c>
      <c r="C23" s="18">
        <f>SUM(C7:C21)</f>
        <v>243</v>
      </c>
      <c r="D23" s="19">
        <f>SUM(D7:D21)</f>
        <v>6027</v>
      </c>
      <c r="E23" s="18">
        <f>SUM(E7:E21)</f>
        <v>20189</v>
      </c>
      <c r="F23" s="12">
        <f>IF(B23&gt;0,D23/B23,"")</f>
        <v>65.510869565217391</v>
      </c>
      <c r="G23" s="13">
        <f>IF(C23&gt;0,E23/C23,"")</f>
        <v>83.08230452674897</v>
      </c>
      <c r="H23" s="14">
        <f>IF(J23&gt;0,B23/J23,"")</f>
        <v>0.2746268656716418</v>
      </c>
      <c r="I23" s="15">
        <f>IF(J23&gt;0,C23/J23,0)</f>
        <v>0.72537313432835826</v>
      </c>
      <c r="J23" s="33">
        <f>SUM(J8:J21)</f>
        <v>335</v>
      </c>
      <c r="K23" s="32">
        <f>SUM(K7:K21)</f>
        <v>26</v>
      </c>
      <c r="L23" s="18">
        <f>SUM(L7:L21)</f>
        <v>235</v>
      </c>
      <c r="M23" s="19">
        <f>SUM(M7:M21)</f>
        <v>1750</v>
      </c>
      <c r="N23" s="18">
        <f>SUM(N7:N21)</f>
        <v>20900</v>
      </c>
      <c r="O23" s="12">
        <f>IF(K23&gt;0,M23/K23,"")</f>
        <v>67.307692307692307</v>
      </c>
      <c r="P23" s="13">
        <f>IF(L23&gt;0,N23/L23,"")</f>
        <v>88.936170212765958</v>
      </c>
      <c r="Q23" s="14">
        <f>IF(S23&gt;0,K23/S23,"")</f>
        <v>9.9616858237547887E-2</v>
      </c>
      <c r="R23" s="15">
        <f>IF(S23&gt;0,L23/S23,0)</f>
        <v>0.90038314176245215</v>
      </c>
      <c r="S23" s="33">
        <f>SUM(S8:S21)</f>
        <v>261</v>
      </c>
      <c r="T23" s="24">
        <f>SUM(T7:T21)</f>
        <v>90</v>
      </c>
      <c r="U23" s="18">
        <f>SUM(U7:U21)</f>
        <v>258</v>
      </c>
      <c r="V23" s="19">
        <f>SUM(V7:V21)</f>
        <v>5728</v>
      </c>
      <c r="W23" s="18">
        <f>SUM(W7:W21)</f>
        <v>21861</v>
      </c>
      <c r="X23" s="12">
        <f>IF(T23&gt;0,V23/T23,"")</f>
        <v>63.644444444444446</v>
      </c>
      <c r="Y23" s="13">
        <f>IF(U23&gt;0,W23/U23,"")</f>
        <v>84.732558139534888</v>
      </c>
      <c r="Z23" s="14">
        <f>IF(AB23&gt;0,T23/AB23,"")</f>
        <v>0.25862068965517243</v>
      </c>
      <c r="AA23" s="15">
        <f>IF(AB23&gt;0,U23/AB23,0)</f>
        <v>0.74137931034482762</v>
      </c>
      <c r="AB23" s="25">
        <f>SUM(AB7:AB21)</f>
        <v>348</v>
      </c>
      <c r="AC23" s="32">
        <f>SUM(AC7:AC21)</f>
        <v>102</v>
      </c>
      <c r="AD23" s="18">
        <f>SUM(AD7:AD21)</f>
        <v>238</v>
      </c>
      <c r="AE23" s="19">
        <f>SUM(AE7:AE21)</f>
        <v>6641</v>
      </c>
      <c r="AF23" s="18">
        <f>SUM(AF7:AF21)</f>
        <v>20006</v>
      </c>
      <c r="AG23" s="12">
        <f>IF(AC23&gt;0,AE23/AC23,"")</f>
        <v>65.107843137254903</v>
      </c>
      <c r="AH23" s="13">
        <f>IF(AD23&gt;0,AF23/AD23,"")</f>
        <v>84.058823529411768</v>
      </c>
      <c r="AI23" s="14">
        <f>IF(AK23&gt;0,AC23/AK23,"")</f>
        <v>0.3</v>
      </c>
      <c r="AJ23" s="15">
        <f>IF(AK23&gt;0,AD23/AK23,0)</f>
        <v>0.7</v>
      </c>
      <c r="AK23" s="33">
        <f>SUM(AK7:AK21)</f>
        <v>340</v>
      </c>
      <c r="AL23" s="24">
        <f>SUM(AL7:AL21)</f>
        <v>310</v>
      </c>
      <c r="AM23" s="18">
        <f>SUM(AM7:AM21)</f>
        <v>974</v>
      </c>
      <c r="AN23" s="19">
        <f>SUM(AN7:AN21)</f>
        <v>20146</v>
      </c>
      <c r="AO23" s="18">
        <f>SUM(AO7:AO21)</f>
        <v>82956</v>
      </c>
      <c r="AP23" s="12">
        <f>IF(AL23&gt;0,AN23/AL23,"")</f>
        <v>64.987096774193546</v>
      </c>
      <c r="AQ23" s="13">
        <f>IF(AM23&gt;0,AO23/AM23,"")</f>
        <v>85.170431211498979</v>
      </c>
      <c r="AR23" s="14">
        <f>IF(AT23&gt;0,AL23/AT23,"")</f>
        <v>0.24143302180685358</v>
      </c>
      <c r="AS23" s="15">
        <f>IF(AT23&gt;0,AM23/AT23,0)</f>
        <v>0.75856697819314645</v>
      </c>
      <c r="AT23" s="25">
        <f>SUM(AT7:AT21)</f>
        <v>1284</v>
      </c>
    </row>
    <row r="24" spans="1:46" x14ac:dyDescent="0.2">
      <c r="A24" s="27"/>
      <c r="B24" s="43"/>
      <c r="C24" s="44"/>
      <c r="D24" s="45"/>
      <c r="E24" s="44"/>
      <c r="F24" s="46"/>
      <c r="G24" s="47"/>
      <c r="H24" s="48"/>
      <c r="I24" s="49"/>
      <c r="J24" s="50"/>
      <c r="K24" s="43"/>
      <c r="L24" s="44"/>
      <c r="M24" s="45"/>
      <c r="N24" s="44"/>
      <c r="O24" s="46"/>
      <c r="P24" s="47"/>
      <c r="Q24" s="48"/>
      <c r="R24" s="49"/>
      <c r="S24" s="50"/>
      <c r="T24" s="52"/>
      <c r="U24" s="44"/>
      <c r="V24" s="45"/>
      <c r="W24" s="44"/>
      <c r="X24" s="46"/>
      <c r="Y24" s="47"/>
      <c r="Z24" s="48"/>
      <c r="AA24" s="49"/>
      <c r="AB24" s="53"/>
      <c r="AC24" s="43"/>
      <c r="AD24" s="44"/>
      <c r="AE24" s="45"/>
      <c r="AF24" s="44"/>
      <c r="AG24" s="46"/>
      <c r="AH24" s="47"/>
      <c r="AI24" s="48"/>
      <c r="AJ24" s="49"/>
      <c r="AK24" s="50"/>
      <c r="AL24" s="52"/>
      <c r="AM24" s="44"/>
      <c r="AN24" s="45"/>
      <c r="AO24" s="44"/>
      <c r="AP24" s="46"/>
      <c r="AQ24" s="47"/>
      <c r="AR24" s="48"/>
      <c r="AS24" s="49"/>
      <c r="AT24" s="53"/>
    </row>
    <row r="25" spans="1:46" x14ac:dyDescent="0.2">
      <c r="A25" s="83"/>
      <c r="B25" s="29" t="s">
        <v>1</v>
      </c>
      <c r="C25" s="4" t="s">
        <v>2</v>
      </c>
      <c r="D25" s="2" t="s">
        <v>1</v>
      </c>
      <c r="E25" s="4" t="s">
        <v>2</v>
      </c>
      <c r="F25" s="6" t="s">
        <v>1</v>
      </c>
      <c r="G25" s="8" t="s">
        <v>2</v>
      </c>
      <c r="H25" s="6" t="s">
        <v>1</v>
      </c>
      <c r="I25" s="8" t="s">
        <v>2</v>
      </c>
      <c r="J25" s="41"/>
      <c r="K25" s="29" t="s">
        <v>1</v>
      </c>
      <c r="L25" s="4" t="s">
        <v>2</v>
      </c>
      <c r="M25" s="2" t="s">
        <v>1</v>
      </c>
      <c r="N25" s="4" t="s">
        <v>2</v>
      </c>
      <c r="O25" s="6" t="s">
        <v>1</v>
      </c>
      <c r="P25" s="8" t="s">
        <v>2</v>
      </c>
      <c r="Q25" s="6" t="s">
        <v>1</v>
      </c>
      <c r="R25" s="8" t="s">
        <v>2</v>
      </c>
      <c r="S25" s="54"/>
      <c r="T25" s="20" t="s">
        <v>1</v>
      </c>
      <c r="U25" s="4" t="s">
        <v>2</v>
      </c>
      <c r="V25" s="2" t="s">
        <v>1</v>
      </c>
      <c r="W25" s="4" t="s">
        <v>2</v>
      </c>
      <c r="X25" s="6" t="s">
        <v>1</v>
      </c>
      <c r="Y25" s="8" t="s">
        <v>2</v>
      </c>
      <c r="Z25" s="6" t="s">
        <v>1</v>
      </c>
      <c r="AA25" s="8" t="s">
        <v>2</v>
      </c>
      <c r="AB25" s="39"/>
      <c r="AC25" s="29" t="s">
        <v>1</v>
      </c>
      <c r="AD25" s="4" t="s">
        <v>2</v>
      </c>
      <c r="AE25" s="2" t="s">
        <v>1</v>
      </c>
      <c r="AF25" s="4" t="s">
        <v>2</v>
      </c>
      <c r="AG25" s="6" t="s">
        <v>1</v>
      </c>
      <c r="AH25" s="8" t="s">
        <v>2</v>
      </c>
      <c r="AI25" s="6" t="s">
        <v>1</v>
      </c>
      <c r="AJ25" s="8" t="s">
        <v>2</v>
      </c>
      <c r="AK25" s="54"/>
      <c r="AL25" s="20" t="s">
        <v>1</v>
      </c>
      <c r="AM25" s="4" t="s">
        <v>2</v>
      </c>
      <c r="AN25" s="2" t="s">
        <v>1</v>
      </c>
      <c r="AO25" s="4" t="s">
        <v>2</v>
      </c>
      <c r="AP25" s="6" t="s">
        <v>1</v>
      </c>
      <c r="AQ25" s="8" t="s">
        <v>2</v>
      </c>
      <c r="AR25" s="6" t="s">
        <v>1</v>
      </c>
      <c r="AS25" s="8" t="s">
        <v>2</v>
      </c>
      <c r="AT25" s="39"/>
    </row>
    <row r="26" spans="1:46" ht="12.75" customHeight="1" x14ac:dyDescent="0.2">
      <c r="A26" s="83"/>
      <c r="B26" s="82" t="s">
        <v>8</v>
      </c>
      <c r="C26" s="79"/>
      <c r="D26" s="77" t="s">
        <v>7</v>
      </c>
      <c r="E26" s="78"/>
      <c r="F26" s="55" t="s">
        <v>6</v>
      </c>
      <c r="G26" s="56"/>
      <c r="H26" s="55" t="s">
        <v>10</v>
      </c>
      <c r="I26" s="57"/>
      <c r="J26" s="40" t="s">
        <v>9</v>
      </c>
      <c r="K26" s="76" t="s">
        <v>8</v>
      </c>
      <c r="L26" s="79"/>
      <c r="M26" s="77" t="s">
        <v>7</v>
      </c>
      <c r="N26" s="78"/>
      <c r="O26" s="55" t="s">
        <v>6</v>
      </c>
      <c r="P26" s="56"/>
      <c r="Q26" s="55" t="s">
        <v>10</v>
      </c>
      <c r="R26" s="57"/>
      <c r="S26" s="42" t="s">
        <v>9</v>
      </c>
      <c r="T26" s="75" t="s">
        <v>8</v>
      </c>
      <c r="U26" s="79"/>
      <c r="V26" s="77" t="s">
        <v>7</v>
      </c>
      <c r="W26" s="78"/>
      <c r="X26" s="55" t="s">
        <v>6</v>
      </c>
      <c r="Y26" s="56"/>
      <c r="Z26" s="55" t="s">
        <v>10</v>
      </c>
      <c r="AA26" s="57"/>
      <c r="AB26" s="38" t="s">
        <v>9</v>
      </c>
      <c r="AC26" s="75" t="s">
        <v>8</v>
      </c>
      <c r="AD26" s="76"/>
      <c r="AE26" s="77" t="s">
        <v>7</v>
      </c>
      <c r="AF26" s="78"/>
      <c r="AG26" s="55" t="s">
        <v>6</v>
      </c>
      <c r="AH26" s="56"/>
      <c r="AI26" s="55" t="s">
        <v>10</v>
      </c>
      <c r="AJ26" s="57"/>
      <c r="AK26" s="42" t="s">
        <v>9</v>
      </c>
      <c r="AL26" s="75" t="s">
        <v>8</v>
      </c>
      <c r="AM26" s="79"/>
      <c r="AN26" s="77" t="s">
        <v>7</v>
      </c>
      <c r="AO26" s="78"/>
      <c r="AP26" s="55" t="s">
        <v>6</v>
      </c>
      <c r="AQ26" s="56"/>
      <c r="AR26" s="55" t="s">
        <v>10</v>
      </c>
      <c r="AS26" s="57"/>
      <c r="AT26" s="38" t="s">
        <v>9</v>
      </c>
    </row>
    <row r="27" spans="1:46" ht="13.5" thickBot="1" x14ac:dyDescent="0.25">
      <c r="A27" s="84"/>
      <c r="B27" s="58" t="s">
        <v>0</v>
      </c>
      <c r="C27" s="59"/>
      <c r="D27" s="59"/>
      <c r="E27" s="59"/>
      <c r="F27" s="60"/>
      <c r="G27" s="60"/>
      <c r="H27" s="60"/>
      <c r="I27" s="60"/>
      <c r="J27" s="61"/>
      <c r="K27" s="62" t="s">
        <v>3</v>
      </c>
      <c r="L27" s="63"/>
      <c r="M27" s="63"/>
      <c r="N27" s="63"/>
      <c r="O27" s="64"/>
      <c r="P27" s="64"/>
      <c r="Q27" s="64"/>
      <c r="R27" s="64"/>
      <c r="S27" s="64"/>
      <c r="T27" s="65" t="s">
        <v>4</v>
      </c>
      <c r="U27" s="66"/>
      <c r="V27" s="66"/>
      <c r="W27" s="66"/>
      <c r="X27" s="67"/>
      <c r="Y27" s="67"/>
      <c r="Z27" s="67"/>
      <c r="AA27" s="67"/>
      <c r="AB27" s="68"/>
      <c r="AC27" s="69" t="s">
        <v>5</v>
      </c>
      <c r="AD27" s="62"/>
      <c r="AE27" s="62"/>
      <c r="AF27" s="62"/>
      <c r="AG27" s="62"/>
      <c r="AH27" s="62"/>
      <c r="AI27" s="62"/>
      <c r="AJ27" s="62"/>
      <c r="AK27" s="70"/>
      <c r="AL27" s="71" t="s">
        <v>11</v>
      </c>
      <c r="AM27" s="72"/>
      <c r="AN27" s="72"/>
      <c r="AO27" s="72"/>
      <c r="AP27" s="73"/>
      <c r="AQ27" s="73"/>
      <c r="AR27" s="73"/>
      <c r="AS27" s="73"/>
      <c r="AT27" s="74"/>
    </row>
  </sheetData>
  <mergeCells count="57">
    <mergeCell ref="AC5:AK5"/>
    <mergeCell ref="AL5:AT5"/>
    <mergeCell ref="B6:C6"/>
    <mergeCell ref="D6:E6"/>
    <mergeCell ref="F6:G6"/>
    <mergeCell ref="H6:I6"/>
    <mergeCell ref="S6:S7"/>
    <mergeCell ref="AT6:AT7"/>
    <mergeCell ref="AK6:AK7"/>
    <mergeCell ref="AL6:AM6"/>
    <mergeCell ref="AN6:AO6"/>
    <mergeCell ref="AP6:AQ6"/>
    <mergeCell ref="AR6:AS6"/>
    <mergeCell ref="A5:A7"/>
    <mergeCell ref="B5:J5"/>
    <mergeCell ref="K5:S5"/>
    <mergeCell ref="T5:AB5"/>
    <mergeCell ref="J6:J7"/>
    <mergeCell ref="K6:L6"/>
    <mergeCell ref="M6:N6"/>
    <mergeCell ref="O6:P6"/>
    <mergeCell ref="Q6:R6"/>
    <mergeCell ref="A25:A27"/>
    <mergeCell ref="B26:C26"/>
    <mergeCell ref="D26:E26"/>
    <mergeCell ref="F26:G26"/>
    <mergeCell ref="H26:I26"/>
    <mergeCell ref="K26:L26"/>
    <mergeCell ref="M26:N26"/>
    <mergeCell ref="AE6:AF6"/>
    <mergeCell ref="AG6:AH6"/>
    <mergeCell ref="AI6:AJ6"/>
    <mergeCell ref="T6:U6"/>
    <mergeCell ref="V6:W6"/>
    <mergeCell ref="V26:W26"/>
    <mergeCell ref="X26:Y26"/>
    <mergeCell ref="Z26:AA26"/>
    <mergeCell ref="X6:Y6"/>
    <mergeCell ref="Z6:AA6"/>
    <mergeCell ref="AB6:AB7"/>
    <mergeCell ref="AC6:AD6"/>
    <mergeCell ref="AP26:AQ26"/>
    <mergeCell ref="AR26:AS26"/>
    <mergeCell ref="B27:J27"/>
    <mergeCell ref="K27:S27"/>
    <mergeCell ref="T27:AB27"/>
    <mergeCell ref="AC27:AK27"/>
    <mergeCell ref="AL27:AT27"/>
    <mergeCell ref="AC26:AD26"/>
    <mergeCell ref="AE26:AF26"/>
    <mergeCell ref="AG26:AH26"/>
    <mergeCell ref="AI26:AJ26"/>
    <mergeCell ref="AL26:AM26"/>
    <mergeCell ref="AN26:AO26"/>
    <mergeCell ref="O26:P26"/>
    <mergeCell ref="Q26:R26"/>
    <mergeCell ref="T26:U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Stats 2020</vt:lpstr>
    </vt:vector>
  </TitlesOfParts>
  <Company>IBOA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Khaled</dc:creator>
  <cp:lastModifiedBy>Lianne Mace</cp:lastModifiedBy>
  <cp:lastPrinted>2016-02-18T22:27:52Z</cp:lastPrinted>
  <dcterms:created xsi:type="dcterms:W3CDTF">2013-02-18T17:30:55Z</dcterms:created>
  <dcterms:modified xsi:type="dcterms:W3CDTF">2021-05-19T19:56:58Z</dcterms:modified>
</cp:coreProperties>
</file>