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iedewald\Documents\"/>
    </mc:Choice>
  </mc:AlternateContent>
  <bookViews>
    <workbookView xWindow="0" yWindow="0" windowWidth="28800" windowHeight="11835" tabRatio="252"/>
  </bookViews>
  <sheets>
    <sheet name="Illinois Stats 2016" sheetId="1" r:id="rId1"/>
  </sheets>
  <calcPr calcId="152511"/>
</workbook>
</file>

<file path=xl/calcChain.xml><?xml version="1.0" encoding="utf-8"?>
<calcChain xmlns="http://schemas.openxmlformats.org/spreadsheetml/2006/main">
  <c r="AO50" i="1" l="1"/>
  <c r="AN50" i="1"/>
  <c r="AP50" i="1" s="1"/>
  <c r="AM50" i="1"/>
  <c r="AQ50" i="1" s="1"/>
  <c r="AL50" i="1"/>
  <c r="AK50" i="1"/>
  <c r="AI50" i="1" s="1"/>
  <c r="AJ50" i="1"/>
  <c r="AH50" i="1"/>
  <c r="AG50" i="1"/>
  <c r="AB50" i="1"/>
  <c r="AA50" i="1" s="1"/>
  <c r="Y50" i="1"/>
  <c r="X50" i="1"/>
  <c r="S50" i="1"/>
  <c r="R50" i="1"/>
  <c r="Q50" i="1"/>
  <c r="P50" i="1"/>
  <c r="O50" i="1"/>
  <c r="J50" i="1"/>
  <c r="I50" i="1"/>
  <c r="H50" i="1"/>
  <c r="G50" i="1"/>
  <c r="F50" i="1"/>
  <c r="AT50" i="1" l="1"/>
  <c r="AR50" i="1" s="1"/>
  <c r="AS50" i="1"/>
  <c r="Z50" i="1"/>
  <c r="AV11" i="1"/>
  <c r="AM11" i="1"/>
  <c r="AK11" i="1"/>
  <c r="AJ11" i="1" s="1"/>
  <c r="AK60" i="1"/>
  <c r="AG60" i="1"/>
  <c r="AH60" i="1"/>
  <c r="AN60" i="1"/>
  <c r="AO6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1" i="1"/>
  <c r="X52" i="1"/>
  <c r="X53" i="1"/>
  <c r="X54" i="1"/>
  <c r="X55" i="1"/>
  <c r="X56" i="1"/>
  <c r="X57" i="1"/>
  <c r="X58" i="1"/>
  <c r="X59" i="1"/>
  <c r="X60" i="1"/>
  <c r="X61" i="1"/>
  <c r="X62" i="1"/>
  <c r="X7" i="1"/>
  <c r="Y60" i="1"/>
  <c r="AB60" i="1"/>
  <c r="AA60" i="1" s="1"/>
  <c r="O60" i="1"/>
  <c r="P60" i="1"/>
  <c r="S60" i="1"/>
  <c r="Q60" i="1" s="1"/>
  <c r="G60" i="1"/>
  <c r="J60" i="1"/>
  <c r="F60" i="1"/>
  <c r="AM60" i="1"/>
  <c r="AQ60" i="1" s="1"/>
  <c r="AL60" i="1"/>
  <c r="AT60" i="1" l="1"/>
  <c r="AS60" i="1" s="1"/>
  <c r="H60" i="1"/>
  <c r="I60" i="1"/>
  <c r="AP60" i="1"/>
  <c r="AI11" i="1"/>
  <c r="Z60" i="1"/>
  <c r="AI60" i="1"/>
  <c r="AJ60" i="1"/>
  <c r="R60" i="1"/>
  <c r="AO30" i="1"/>
  <c r="AN30" i="1"/>
  <c r="AM30" i="1"/>
  <c r="AL30" i="1"/>
  <c r="AK30" i="1"/>
  <c r="AH30" i="1"/>
  <c r="AG30" i="1"/>
  <c r="AB30" i="1"/>
  <c r="Y30" i="1"/>
  <c r="S30" i="1"/>
  <c r="Q30" i="1" s="1"/>
  <c r="J30" i="1"/>
  <c r="G30" i="1"/>
  <c r="F30" i="1"/>
  <c r="AR60" i="1" l="1"/>
  <c r="AJ30" i="1"/>
  <c r="AI30" i="1"/>
  <c r="Z30" i="1"/>
  <c r="AA30" i="1"/>
  <c r="I30" i="1"/>
  <c r="H30" i="1"/>
  <c r="AT30" i="1"/>
  <c r="AR30" i="1" s="1"/>
  <c r="AQ30" i="1"/>
  <c r="R30" i="1"/>
  <c r="AP30" i="1"/>
  <c r="F62" i="1"/>
  <c r="G62" i="1"/>
  <c r="J62" i="1"/>
  <c r="O62" i="1"/>
  <c r="P62" i="1"/>
  <c r="S62" i="1"/>
  <c r="Q62" i="1" s="1"/>
  <c r="AB62" i="1"/>
  <c r="Y62" i="1"/>
  <c r="AC64" i="1"/>
  <c r="AD64" i="1"/>
  <c r="AE64" i="1"/>
  <c r="AF64" i="1"/>
  <c r="AK62" i="1"/>
  <c r="AH62" i="1"/>
  <c r="AG62" i="1"/>
  <c r="AL62" i="1"/>
  <c r="AM62" i="1"/>
  <c r="AN62" i="1"/>
  <c r="AO62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1" i="1"/>
  <c r="Y52" i="1"/>
  <c r="Y53" i="1"/>
  <c r="Y54" i="1"/>
  <c r="Y55" i="1"/>
  <c r="Y56" i="1"/>
  <c r="Y57" i="1"/>
  <c r="Y58" i="1"/>
  <c r="Y59" i="1"/>
  <c r="Y61" i="1"/>
  <c r="F7" i="1"/>
  <c r="AI62" i="1" l="1"/>
  <c r="AJ62" i="1"/>
  <c r="AS30" i="1"/>
  <c r="AA62" i="1"/>
  <c r="Z62" i="1"/>
  <c r="H62" i="1"/>
  <c r="I62" i="1"/>
  <c r="AH64" i="1"/>
  <c r="AG64" i="1"/>
  <c r="R62" i="1"/>
  <c r="AT62" i="1"/>
  <c r="AS62" i="1" s="1"/>
  <c r="AP62" i="1"/>
  <c r="AQ62" i="1"/>
  <c r="M64" i="1"/>
  <c r="N64" i="1"/>
  <c r="D64" i="1"/>
  <c r="E64" i="1"/>
  <c r="G7" i="1"/>
  <c r="J7" i="1"/>
  <c r="O7" i="1"/>
  <c r="P7" i="1"/>
  <c r="S7" i="1"/>
  <c r="R7" i="1" s="1"/>
  <c r="AB7" i="1"/>
  <c r="AG7" i="1"/>
  <c r="AH7" i="1"/>
  <c r="AK7" i="1"/>
  <c r="AL7" i="1"/>
  <c r="AM7" i="1"/>
  <c r="AN7" i="1"/>
  <c r="AO7" i="1"/>
  <c r="F8" i="1"/>
  <c r="G8" i="1"/>
  <c r="J8" i="1"/>
  <c r="O8" i="1"/>
  <c r="P8" i="1"/>
  <c r="S8" i="1"/>
  <c r="R8" i="1" s="1"/>
  <c r="AB8" i="1"/>
  <c r="AG8" i="1"/>
  <c r="AH8" i="1"/>
  <c r="AK8" i="1"/>
  <c r="AL8" i="1"/>
  <c r="AM8" i="1"/>
  <c r="AN8" i="1"/>
  <c r="AO8" i="1"/>
  <c r="F9" i="1"/>
  <c r="G9" i="1"/>
  <c r="J9" i="1"/>
  <c r="O9" i="1"/>
  <c r="P9" i="1"/>
  <c r="S9" i="1"/>
  <c r="AB9" i="1"/>
  <c r="AG9" i="1"/>
  <c r="AH9" i="1"/>
  <c r="AK9" i="1"/>
  <c r="AL9" i="1"/>
  <c r="AM9" i="1"/>
  <c r="AN9" i="1"/>
  <c r="AO9" i="1"/>
  <c r="F10" i="1"/>
  <c r="G10" i="1"/>
  <c r="J10" i="1"/>
  <c r="O10" i="1"/>
  <c r="P10" i="1"/>
  <c r="S10" i="1"/>
  <c r="R10" i="1" s="1"/>
  <c r="AB10" i="1"/>
  <c r="AG10" i="1"/>
  <c r="AH10" i="1"/>
  <c r="AK10" i="1"/>
  <c r="AL10" i="1"/>
  <c r="AM10" i="1"/>
  <c r="AN10" i="1"/>
  <c r="AO10" i="1"/>
  <c r="F11" i="1"/>
  <c r="G11" i="1"/>
  <c r="J11" i="1"/>
  <c r="O11" i="1"/>
  <c r="P11" i="1"/>
  <c r="S11" i="1"/>
  <c r="R11" i="1" s="1"/>
  <c r="AB11" i="1"/>
  <c r="AG11" i="1"/>
  <c r="AH11" i="1"/>
  <c r="AL11" i="1"/>
  <c r="AN11" i="1"/>
  <c r="AO11" i="1"/>
  <c r="F12" i="1"/>
  <c r="G12" i="1"/>
  <c r="J12" i="1"/>
  <c r="O12" i="1"/>
  <c r="P12" i="1"/>
  <c r="S12" i="1"/>
  <c r="R12" i="1" s="1"/>
  <c r="AB12" i="1"/>
  <c r="AG12" i="1"/>
  <c r="AH12" i="1"/>
  <c r="AK12" i="1"/>
  <c r="AL12" i="1"/>
  <c r="AM12" i="1"/>
  <c r="AN12" i="1"/>
  <c r="AO12" i="1"/>
  <c r="F13" i="1"/>
  <c r="G13" i="1"/>
  <c r="J13" i="1"/>
  <c r="O13" i="1"/>
  <c r="P13" i="1"/>
  <c r="S13" i="1"/>
  <c r="R13" i="1" s="1"/>
  <c r="AB13" i="1"/>
  <c r="AG13" i="1"/>
  <c r="AH13" i="1"/>
  <c r="AK13" i="1"/>
  <c r="AL13" i="1"/>
  <c r="AM13" i="1"/>
  <c r="AN13" i="1"/>
  <c r="AO13" i="1"/>
  <c r="F14" i="1"/>
  <c r="G14" i="1"/>
  <c r="J14" i="1"/>
  <c r="O14" i="1"/>
  <c r="P14" i="1"/>
  <c r="S14" i="1"/>
  <c r="AB14" i="1"/>
  <c r="AG14" i="1"/>
  <c r="AH14" i="1"/>
  <c r="AK14" i="1"/>
  <c r="AL14" i="1"/>
  <c r="AM14" i="1"/>
  <c r="AN14" i="1"/>
  <c r="AO14" i="1"/>
  <c r="F15" i="1"/>
  <c r="G15" i="1"/>
  <c r="J15" i="1"/>
  <c r="O15" i="1"/>
  <c r="P15" i="1"/>
  <c r="S15" i="1"/>
  <c r="R15" i="1" s="1"/>
  <c r="AB15" i="1"/>
  <c r="AG15" i="1"/>
  <c r="AH15" i="1"/>
  <c r="AK15" i="1"/>
  <c r="AL15" i="1"/>
  <c r="AM15" i="1"/>
  <c r="AN15" i="1"/>
  <c r="AO15" i="1"/>
  <c r="F16" i="1"/>
  <c r="G16" i="1"/>
  <c r="J16" i="1"/>
  <c r="O16" i="1"/>
  <c r="P16" i="1"/>
  <c r="S16" i="1"/>
  <c r="R16" i="1" s="1"/>
  <c r="AB16" i="1"/>
  <c r="AG16" i="1"/>
  <c r="AH16" i="1"/>
  <c r="AK16" i="1"/>
  <c r="AL16" i="1"/>
  <c r="AM16" i="1"/>
  <c r="AN16" i="1"/>
  <c r="AO16" i="1"/>
  <c r="F17" i="1"/>
  <c r="G17" i="1"/>
  <c r="J17" i="1"/>
  <c r="O17" i="1"/>
  <c r="P17" i="1"/>
  <c r="S17" i="1"/>
  <c r="R17" i="1" s="1"/>
  <c r="AB17" i="1"/>
  <c r="AG17" i="1"/>
  <c r="AH17" i="1"/>
  <c r="AK17" i="1"/>
  <c r="AL17" i="1"/>
  <c r="AM17" i="1"/>
  <c r="AN17" i="1"/>
  <c r="AO17" i="1"/>
  <c r="F18" i="1"/>
  <c r="G18" i="1"/>
  <c r="J18" i="1"/>
  <c r="O18" i="1"/>
  <c r="P18" i="1"/>
  <c r="S18" i="1"/>
  <c r="AB18" i="1"/>
  <c r="AG18" i="1"/>
  <c r="AH18" i="1"/>
  <c r="AK18" i="1"/>
  <c r="AL18" i="1"/>
  <c r="AM18" i="1"/>
  <c r="AN18" i="1"/>
  <c r="AO18" i="1"/>
  <c r="F19" i="1"/>
  <c r="G19" i="1"/>
  <c r="J19" i="1"/>
  <c r="O19" i="1"/>
  <c r="P19" i="1"/>
  <c r="S19" i="1"/>
  <c r="R19" i="1" s="1"/>
  <c r="AB19" i="1"/>
  <c r="AG19" i="1"/>
  <c r="AH19" i="1"/>
  <c r="AK19" i="1"/>
  <c r="AL19" i="1"/>
  <c r="AM19" i="1"/>
  <c r="AN19" i="1"/>
  <c r="AO19" i="1"/>
  <c r="F20" i="1"/>
  <c r="G20" i="1"/>
  <c r="J20" i="1"/>
  <c r="O20" i="1"/>
  <c r="P20" i="1"/>
  <c r="S20" i="1"/>
  <c r="R20" i="1" s="1"/>
  <c r="AB20" i="1"/>
  <c r="AG20" i="1"/>
  <c r="AH20" i="1"/>
  <c r="AK20" i="1"/>
  <c r="AL20" i="1"/>
  <c r="AM20" i="1"/>
  <c r="AN20" i="1"/>
  <c r="AO20" i="1"/>
  <c r="F21" i="1"/>
  <c r="G21" i="1"/>
  <c r="J21" i="1"/>
  <c r="O21" i="1"/>
  <c r="P21" i="1"/>
  <c r="S21" i="1"/>
  <c r="R21" i="1" s="1"/>
  <c r="AB21" i="1"/>
  <c r="AG21" i="1"/>
  <c r="AH21" i="1"/>
  <c r="AK21" i="1"/>
  <c r="AL21" i="1"/>
  <c r="AM21" i="1"/>
  <c r="AN21" i="1"/>
  <c r="AO21" i="1"/>
  <c r="F22" i="1"/>
  <c r="G22" i="1"/>
  <c r="J22" i="1"/>
  <c r="O22" i="1"/>
  <c r="P22" i="1"/>
  <c r="S22" i="1"/>
  <c r="AB22" i="1"/>
  <c r="AG22" i="1"/>
  <c r="AH22" i="1"/>
  <c r="AK22" i="1"/>
  <c r="AL22" i="1"/>
  <c r="AM22" i="1"/>
  <c r="AN22" i="1"/>
  <c r="AO22" i="1"/>
  <c r="F23" i="1"/>
  <c r="G23" i="1"/>
  <c r="J23" i="1"/>
  <c r="O23" i="1"/>
  <c r="P23" i="1"/>
  <c r="S23" i="1"/>
  <c r="R23" i="1" s="1"/>
  <c r="AB23" i="1"/>
  <c r="AG23" i="1"/>
  <c r="AH23" i="1"/>
  <c r="AK23" i="1"/>
  <c r="AL23" i="1"/>
  <c r="AM23" i="1"/>
  <c r="AN23" i="1"/>
  <c r="AO23" i="1"/>
  <c r="F24" i="1"/>
  <c r="G24" i="1"/>
  <c r="J24" i="1"/>
  <c r="O24" i="1"/>
  <c r="P24" i="1"/>
  <c r="S24" i="1"/>
  <c r="R24" i="1" s="1"/>
  <c r="AB24" i="1"/>
  <c r="AG24" i="1"/>
  <c r="AH24" i="1"/>
  <c r="AK24" i="1"/>
  <c r="AL24" i="1"/>
  <c r="AM24" i="1"/>
  <c r="AN24" i="1"/>
  <c r="AO24" i="1"/>
  <c r="F25" i="1"/>
  <c r="G25" i="1"/>
  <c r="J25" i="1"/>
  <c r="O25" i="1"/>
  <c r="P25" i="1"/>
  <c r="S25" i="1"/>
  <c r="R25" i="1" s="1"/>
  <c r="AB25" i="1"/>
  <c r="AG25" i="1"/>
  <c r="AH25" i="1"/>
  <c r="AK25" i="1"/>
  <c r="AL25" i="1"/>
  <c r="AM25" i="1"/>
  <c r="AN25" i="1"/>
  <c r="AO25" i="1"/>
  <c r="F26" i="1"/>
  <c r="G26" i="1"/>
  <c r="J26" i="1"/>
  <c r="O26" i="1"/>
  <c r="P26" i="1"/>
  <c r="S26" i="1"/>
  <c r="AB26" i="1"/>
  <c r="AG26" i="1"/>
  <c r="AH26" i="1"/>
  <c r="AK26" i="1"/>
  <c r="AL26" i="1"/>
  <c r="AM26" i="1"/>
  <c r="AN26" i="1"/>
  <c r="AO26" i="1"/>
  <c r="F27" i="1"/>
  <c r="G27" i="1"/>
  <c r="J27" i="1"/>
  <c r="O27" i="1"/>
  <c r="P27" i="1"/>
  <c r="S27" i="1"/>
  <c r="AB27" i="1"/>
  <c r="AG27" i="1"/>
  <c r="AH27" i="1"/>
  <c r="AK27" i="1"/>
  <c r="AL27" i="1"/>
  <c r="AM27" i="1"/>
  <c r="AN27" i="1"/>
  <c r="AO27" i="1"/>
  <c r="F28" i="1"/>
  <c r="G28" i="1"/>
  <c r="J28" i="1"/>
  <c r="O28" i="1"/>
  <c r="P28" i="1"/>
  <c r="S28" i="1"/>
  <c r="R28" i="1" s="1"/>
  <c r="AB28" i="1"/>
  <c r="AG28" i="1"/>
  <c r="AH28" i="1"/>
  <c r="AK28" i="1"/>
  <c r="AL28" i="1"/>
  <c r="AM28" i="1"/>
  <c r="AN28" i="1"/>
  <c r="AO28" i="1"/>
  <c r="F29" i="1"/>
  <c r="G29" i="1"/>
  <c r="J29" i="1"/>
  <c r="O29" i="1"/>
  <c r="P29" i="1"/>
  <c r="S29" i="1"/>
  <c r="R29" i="1" s="1"/>
  <c r="AB29" i="1"/>
  <c r="AG29" i="1"/>
  <c r="AH29" i="1"/>
  <c r="AK29" i="1"/>
  <c r="AL29" i="1"/>
  <c r="AM29" i="1"/>
  <c r="AN29" i="1"/>
  <c r="AO29" i="1"/>
  <c r="F31" i="1"/>
  <c r="G31" i="1"/>
  <c r="J31" i="1"/>
  <c r="O31" i="1"/>
  <c r="P31" i="1"/>
  <c r="S31" i="1"/>
  <c r="AB31" i="1"/>
  <c r="AG31" i="1"/>
  <c r="AH31" i="1"/>
  <c r="AK31" i="1"/>
  <c r="AL31" i="1"/>
  <c r="AM31" i="1"/>
  <c r="AN31" i="1"/>
  <c r="AO31" i="1"/>
  <c r="F32" i="1"/>
  <c r="G32" i="1"/>
  <c r="J32" i="1"/>
  <c r="O32" i="1"/>
  <c r="P32" i="1"/>
  <c r="S32" i="1"/>
  <c r="R32" i="1" s="1"/>
  <c r="AB32" i="1"/>
  <c r="AG32" i="1"/>
  <c r="AH32" i="1"/>
  <c r="AK32" i="1"/>
  <c r="AL32" i="1"/>
  <c r="AM32" i="1"/>
  <c r="AN32" i="1"/>
  <c r="AO32" i="1"/>
  <c r="F33" i="1"/>
  <c r="G33" i="1"/>
  <c r="J33" i="1"/>
  <c r="O33" i="1"/>
  <c r="P33" i="1"/>
  <c r="S33" i="1"/>
  <c r="R33" i="1" s="1"/>
  <c r="AB33" i="1"/>
  <c r="AG33" i="1"/>
  <c r="AH33" i="1"/>
  <c r="AK33" i="1"/>
  <c r="AL33" i="1"/>
  <c r="AM33" i="1"/>
  <c r="AN33" i="1"/>
  <c r="AO33" i="1"/>
  <c r="F34" i="1"/>
  <c r="G34" i="1"/>
  <c r="J34" i="1"/>
  <c r="O34" i="1"/>
  <c r="P34" i="1"/>
  <c r="S34" i="1"/>
  <c r="AB34" i="1"/>
  <c r="AG34" i="1"/>
  <c r="AH34" i="1"/>
  <c r="AK34" i="1"/>
  <c r="AL34" i="1"/>
  <c r="AM34" i="1"/>
  <c r="AN34" i="1"/>
  <c r="AO34" i="1"/>
  <c r="F35" i="1"/>
  <c r="G35" i="1"/>
  <c r="J35" i="1"/>
  <c r="O35" i="1"/>
  <c r="P35" i="1"/>
  <c r="S35" i="1"/>
  <c r="R35" i="1" s="1"/>
  <c r="AB35" i="1"/>
  <c r="AG35" i="1"/>
  <c r="AH35" i="1"/>
  <c r="AK35" i="1"/>
  <c r="AL35" i="1"/>
  <c r="AM35" i="1"/>
  <c r="AN35" i="1"/>
  <c r="AO35" i="1"/>
  <c r="F36" i="1"/>
  <c r="G36" i="1"/>
  <c r="J36" i="1"/>
  <c r="O36" i="1"/>
  <c r="P36" i="1"/>
  <c r="S36" i="1"/>
  <c r="R36" i="1" s="1"/>
  <c r="AB36" i="1"/>
  <c r="AG36" i="1"/>
  <c r="AH36" i="1"/>
  <c r="AK36" i="1"/>
  <c r="AL36" i="1"/>
  <c r="AM36" i="1"/>
  <c r="AN36" i="1"/>
  <c r="AO36" i="1"/>
  <c r="F37" i="1"/>
  <c r="G37" i="1"/>
  <c r="J37" i="1"/>
  <c r="O37" i="1"/>
  <c r="P37" i="1"/>
  <c r="S37" i="1"/>
  <c r="R37" i="1" s="1"/>
  <c r="AB37" i="1"/>
  <c r="AG37" i="1"/>
  <c r="AH37" i="1"/>
  <c r="AK37" i="1"/>
  <c r="AL37" i="1"/>
  <c r="AM37" i="1"/>
  <c r="AN37" i="1"/>
  <c r="AO37" i="1"/>
  <c r="F38" i="1"/>
  <c r="G38" i="1"/>
  <c r="J38" i="1"/>
  <c r="O38" i="1"/>
  <c r="P38" i="1"/>
  <c r="S38" i="1"/>
  <c r="AB38" i="1"/>
  <c r="AG38" i="1"/>
  <c r="AH38" i="1"/>
  <c r="AK38" i="1"/>
  <c r="AL38" i="1"/>
  <c r="AM38" i="1"/>
  <c r="AN38" i="1"/>
  <c r="AO38" i="1"/>
  <c r="F39" i="1"/>
  <c r="G39" i="1"/>
  <c r="J39" i="1"/>
  <c r="O39" i="1"/>
  <c r="P39" i="1"/>
  <c r="S39" i="1"/>
  <c r="R39" i="1" s="1"/>
  <c r="AB39" i="1"/>
  <c r="AG39" i="1"/>
  <c r="AH39" i="1"/>
  <c r="AK39" i="1"/>
  <c r="AL39" i="1"/>
  <c r="AM39" i="1"/>
  <c r="AN39" i="1"/>
  <c r="AO39" i="1"/>
  <c r="F40" i="1"/>
  <c r="G40" i="1"/>
  <c r="J40" i="1"/>
  <c r="O40" i="1"/>
  <c r="P40" i="1"/>
  <c r="S40" i="1"/>
  <c r="R40" i="1" s="1"/>
  <c r="AB40" i="1"/>
  <c r="AG40" i="1"/>
  <c r="AH40" i="1"/>
  <c r="AK40" i="1"/>
  <c r="AL40" i="1"/>
  <c r="AM40" i="1"/>
  <c r="AN40" i="1"/>
  <c r="AO40" i="1"/>
  <c r="F41" i="1"/>
  <c r="G41" i="1"/>
  <c r="J41" i="1"/>
  <c r="O41" i="1"/>
  <c r="P41" i="1"/>
  <c r="S41" i="1"/>
  <c r="R41" i="1" s="1"/>
  <c r="AB41" i="1"/>
  <c r="AG41" i="1"/>
  <c r="AH41" i="1"/>
  <c r="AK41" i="1"/>
  <c r="AL41" i="1"/>
  <c r="AM41" i="1"/>
  <c r="AN41" i="1"/>
  <c r="AO41" i="1"/>
  <c r="F42" i="1"/>
  <c r="G42" i="1"/>
  <c r="J42" i="1"/>
  <c r="O42" i="1"/>
  <c r="P42" i="1"/>
  <c r="S42" i="1"/>
  <c r="AB42" i="1"/>
  <c r="AG42" i="1"/>
  <c r="AH42" i="1"/>
  <c r="AK42" i="1"/>
  <c r="AL42" i="1"/>
  <c r="AM42" i="1"/>
  <c r="AN42" i="1"/>
  <c r="AO42" i="1"/>
  <c r="F43" i="1"/>
  <c r="G43" i="1"/>
  <c r="J43" i="1"/>
  <c r="O43" i="1"/>
  <c r="P43" i="1"/>
  <c r="S43" i="1"/>
  <c r="R43" i="1" s="1"/>
  <c r="AB43" i="1"/>
  <c r="AG43" i="1"/>
  <c r="AH43" i="1"/>
  <c r="AK43" i="1"/>
  <c r="AL43" i="1"/>
  <c r="AM43" i="1"/>
  <c r="AN43" i="1"/>
  <c r="AO43" i="1"/>
  <c r="F44" i="1"/>
  <c r="G44" i="1"/>
  <c r="J44" i="1"/>
  <c r="O44" i="1"/>
  <c r="P44" i="1"/>
  <c r="S44" i="1"/>
  <c r="R44" i="1" s="1"/>
  <c r="AB44" i="1"/>
  <c r="AG44" i="1"/>
  <c r="AH44" i="1"/>
  <c r="AK44" i="1"/>
  <c r="AL44" i="1"/>
  <c r="AM44" i="1"/>
  <c r="AN44" i="1"/>
  <c r="AO44" i="1"/>
  <c r="F45" i="1"/>
  <c r="G45" i="1"/>
  <c r="J45" i="1"/>
  <c r="O45" i="1"/>
  <c r="P45" i="1"/>
  <c r="S45" i="1"/>
  <c r="AB45" i="1"/>
  <c r="AG45" i="1"/>
  <c r="AH45" i="1"/>
  <c r="AK45" i="1"/>
  <c r="AL45" i="1"/>
  <c r="AM45" i="1"/>
  <c r="AN45" i="1"/>
  <c r="AO45" i="1"/>
  <c r="F46" i="1"/>
  <c r="G46" i="1"/>
  <c r="J46" i="1"/>
  <c r="O46" i="1"/>
  <c r="P46" i="1"/>
  <c r="S46" i="1"/>
  <c r="R46" i="1" s="1"/>
  <c r="AB46" i="1"/>
  <c r="AG46" i="1"/>
  <c r="AH46" i="1"/>
  <c r="AK46" i="1"/>
  <c r="AL46" i="1"/>
  <c r="AM46" i="1"/>
  <c r="AN46" i="1"/>
  <c r="AO46" i="1"/>
  <c r="F47" i="1"/>
  <c r="G47" i="1"/>
  <c r="J47" i="1"/>
  <c r="O47" i="1"/>
  <c r="P47" i="1"/>
  <c r="S47" i="1"/>
  <c r="R47" i="1" s="1"/>
  <c r="AB47" i="1"/>
  <c r="AG47" i="1"/>
  <c r="AH47" i="1"/>
  <c r="AK47" i="1"/>
  <c r="AL47" i="1"/>
  <c r="AM47" i="1"/>
  <c r="AN47" i="1"/>
  <c r="AO47" i="1"/>
  <c r="F48" i="1"/>
  <c r="G48" i="1"/>
  <c r="J48" i="1"/>
  <c r="O48" i="1"/>
  <c r="P48" i="1"/>
  <c r="S48" i="1"/>
  <c r="R48" i="1" s="1"/>
  <c r="AB48" i="1"/>
  <c r="AG48" i="1"/>
  <c r="AH48" i="1"/>
  <c r="AK48" i="1"/>
  <c r="AL48" i="1"/>
  <c r="AM48" i="1"/>
  <c r="AN48" i="1"/>
  <c r="AO48" i="1"/>
  <c r="F49" i="1"/>
  <c r="G49" i="1"/>
  <c r="J49" i="1"/>
  <c r="O49" i="1"/>
  <c r="P49" i="1"/>
  <c r="S49" i="1"/>
  <c r="AB49" i="1"/>
  <c r="AG49" i="1"/>
  <c r="AH49" i="1"/>
  <c r="AK49" i="1"/>
  <c r="AL49" i="1"/>
  <c r="AM49" i="1"/>
  <c r="AN49" i="1"/>
  <c r="AO49" i="1"/>
  <c r="F51" i="1"/>
  <c r="G51" i="1"/>
  <c r="J51" i="1"/>
  <c r="O51" i="1"/>
  <c r="P51" i="1"/>
  <c r="S51" i="1"/>
  <c r="R51" i="1" s="1"/>
  <c r="AB51" i="1"/>
  <c r="AG51" i="1"/>
  <c r="AH51" i="1"/>
  <c r="AK51" i="1"/>
  <c r="AL51" i="1"/>
  <c r="AM51" i="1"/>
  <c r="AN51" i="1"/>
  <c r="AO51" i="1"/>
  <c r="F52" i="1"/>
  <c r="G52" i="1"/>
  <c r="J52" i="1"/>
  <c r="O52" i="1"/>
  <c r="P52" i="1"/>
  <c r="S52" i="1"/>
  <c r="R52" i="1" s="1"/>
  <c r="AB52" i="1"/>
  <c r="AG52" i="1"/>
  <c r="AH52" i="1"/>
  <c r="AK52" i="1"/>
  <c r="AL52" i="1"/>
  <c r="AM52" i="1"/>
  <c r="AN52" i="1"/>
  <c r="AO52" i="1"/>
  <c r="F53" i="1"/>
  <c r="G53" i="1"/>
  <c r="J53" i="1"/>
  <c r="O53" i="1"/>
  <c r="P53" i="1"/>
  <c r="S53" i="1"/>
  <c r="R53" i="1" s="1"/>
  <c r="AB53" i="1"/>
  <c r="AG53" i="1"/>
  <c r="AH53" i="1"/>
  <c r="AK53" i="1"/>
  <c r="AL53" i="1"/>
  <c r="AM53" i="1"/>
  <c r="AN53" i="1"/>
  <c r="AO53" i="1"/>
  <c r="F54" i="1"/>
  <c r="G54" i="1"/>
  <c r="J54" i="1"/>
  <c r="O54" i="1"/>
  <c r="P54" i="1"/>
  <c r="S54" i="1"/>
  <c r="AB54" i="1"/>
  <c r="AG54" i="1"/>
  <c r="AH54" i="1"/>
  <c r="AK54" i="1"/>
  <c r="AL54" i="1"/>
  <c r="AM54" i="1"/>
  <c r="AN54" i="1"/>
  <c r="AO54" i="1"/>
  <c r="F55" i="1"/>
  <c r="G55" i="1"/>
  <c r="J55" i="1"/>
  <c r="O55" i="1"/>
  <c r="P55" i="1"/>
  <c r="S55" i="1"/>
  <c r="AB55" i="1"/>
  <c r="AG55" i="1"/>
  <c r="AH55" i="1"/>
  <c r="AK55" i="1"/>
  <c r="AL55" i="1"/>
  <c r="AM55" i="1"/>
  <c r="AN55" i="1"/>
  <c r="AO55" i="1"/>
  <c r="F56" i="1"/>
  <c r="G56" i="1"/>
  <c r="J56" i="1"/>
  <c r="O56" i="1"/>
  <c r="P56" i="1"/>
  <c r="S56" i="1"/>
  <c r="R56" i="1" s="1"/>
  <c r="AB56" i="1"/>
  <c r="AG56" i="1"/>
  <c r="AH56" i="1"/>
  <c r="AK56" i="1"/>
  <c r="AL56" i="1"/>
  <c r="AM56" i="1"/>
  <c r="AN56" i="1"/>
  <c r="AO56" i="1"/>
  <c r="F57" i="1"/>
  <c r="G57" i="1"/>
  <c r="J57" i="1"/>
  <c r="O57" i="1"/>
  <c r="P57" i="1"/>
  <c r="S57" i="1"/>
  <c r="R57" i="1" s="1"/>
  <c r="AB57" i="1"/>
  <c r="AG57" i="1"/>
  <c r="AH57" i="1"/>
  <c r="AK57" i="1"/>
  <c r="AL57" i="1"/>
  <c r="AM57" i="1"/>
  <c r="AN57" i="1"/>
  <c r="AO57" i="1"/>
  <c r="F58" i="1"/>
  <c r="G58" i="1"/>
  <c r="J58" i="1"/>
  <c r="O58" i="1"/>
  <c r="P58" i="1"/>
  <c r="S58" i="1"/>
  <c r="AB58" i="1"/>
  <c r="AG58" i="1"/>
  <c r="AH58" i="1"/>
  <c r="AK58" i="1"/>
  <c r="AL58" i="1"/>
  <c r="AM58" i="1"/>
  <c r="AN58" i="1"/>
  <c r="AO58" i="1"/>
  <c r="F59" i="1"/>
  <c r="G59" i="1"/>
  <c r="J59" i="1"/>
  <c r="O59" i="1"/>
  <c r="P59" i="1"/>
  <c r="S59" i="1"/>
  <c r="R59" i="1" s="1"/>
  <c r="AB59" i="1"/>
  <c r="AG59" i="1"/>
  <c r="AH59" i="1"/>
  <c r="AK59" i="1"/>
  <c r="AL59" i="1"/>
  <c r="AM59" i="1"/>
  <c r="AN59" i="1"/>
  <c r="AO59" i="1"/>
  <c r="F61" i="1"/>
  <c r="G61" i="1"/>
  <c r="J61" i="1"/>
  <c r="O61" i="1"/>
  <c r="P61" i="1"/>
  <c r="S61" i="1"/>
  <c r="R61" i="1" s="1"/>
  <c r="AB61" i="1"/>
  <c r="AG61" i="1"/>
  <c r="AH61" i="1"/>
  <c r="AK61" i="1"/>
  <c r="AL61" i="1"/>
  <c r="AM61" i="1"/>
  <c r="AN61" i="1"/>
  <c r="AO61" i="1"/>
  <c r="B64" i="1"/>
  <c r="C64" i="1"/>
  <c r="K64" i="1"/>
  <c r="L64" i="1"/>
  <c r="T64" i="1"/>
  <c r="U64" i="1"/>
  <c r="V64" i="1"/>
  <c r="W64" i="1"/>
  <c r="I61" i="1" l="1"/>
  <c r="H61" i="1"/>
  <c r="AA56" i="1"/>
  <c r="Z56" i="1"/>
  <c r="AA43" i="1"/>
  <c r="Z43" i="1"/>
  <c r="AA41" i="1"/>
  <c r="Z41" i="1"/>
  <c r="H39" i="1"/>
  <c r="I39" i="1"/>
  <c r="AA37" i="1"/>
  <c r="Z37" i="1"/>
  <c r="H35" i="1"/>
  <c r="I35" i="1"/>
  <c r="H33" i="1"/>
  <c r="I33" i="1"/>
  <c r="Z28" i="1"/>
  <c r="AA28" i="1"/>
  <c r="I26" i="1"/>
  <c r="H26" i="1"/>
  <c r="Z24" i="1"/>
  <c r="AA24" i="1"/>
  <c r="Z22" i="1"/>
  <c r="AA22" i="1"/>
  <c r="Z20" i="1"/>
  <c r="AA20" i="1"/>
  <c r="I18" i="1"/>
  <c r="H18" i="1"/>
  <c r="Z16" i="1"/>
  <c r="AA16" i="1"/>
  <c r="AA10" i="1"/>
  <c r="Z10" i="1"/>
  <c r="Z8" i="1"/>
  <c r="AA8" i="1"/>
  <c r="AJ61" i="1"/>
  <c r="AI61" i="1"/>
  <c r="AJ59" i="1"/>
  <c r="AI59" i="1"/>
  <c r="AJ57" i="1"/>
  <c r="AI57" i="1"/>
  <c r="AJ55" i="1"/>
  <c r="AI55" i="1"/>
  <c r="AJ53" i="1"/>
  <c r="AI53" i="1"/>
  <c r="AJ51" i="1"/>
  <c r="AI51" i="1"/>
  <c r="AJ48" i="1"/>
  <c r="AI48" i="1"/>
  <c r="AJ46" i="1"/>
  <c r="AI46" i="1"/>
  <c r="AJ44" i="1"/>
  <c r="AI44" i="1"/>
  <c r="AJ42" i="1"/>
  <c r="AI42" i="1"/>
  <c r="AJ40" i="1"/>
  <c r="AI40" i="1"/>
  <c r="AJ38" i="1"/>
  <c r="AI38" i="1"/>
  <c r="AJ36" i="1"/>
  <c r="AI36" i="1"/>
  <c r="AJ34" i="1"/>
  <c r="AI34" i="1"/>
  <c r="AJ32" i="1"/>
  <c r="AI32" i="1"/>
  <c r="AI29" i="1"/>
  <c r="AJ29" i="1"/>
  <c r="AI27" i="1"/>
  <c r="AJ27" i="1"/>
  <c r="AI25" i="1"/>
  <c r="AJ25" i="1"/>
  <c r="AI23" i="1"/>
  <c r="AJ23" i="1"/>
  <c r="AI21" i="1"/>
  <c r="AJ21" i="1"/>
  <c r="AI19" i="1"/>
  <c r="AJ19" i="1"/>
  <c r="AI17" i="1"/>
  <c r="AJ17" i="1"/>
  <c r="AI15" i="1"/>
  <c r="AJ15" i="1"/>
  <c r="AI13" i="1"/>
  <c r="AJ13" i="1"/>
  <c r="AJ9" i="1"/>
  <c r="AI9" i="1"/>
  <c r="AI7" i="1"/>
  <c r="AJ7" i="1"/>
  <c r="AR62" i="1"/>
  <c r="Z61" i="1"/>
  <c r="AA61" i="1"/>
  <c r="H58" i="1"/>
  <c r="I58" i="1"/>
  <c r="H56" i="1"/>
  <c r="I56" i="1"/>
  <c r="AA54" i="1"/>
  <c r="Z54" i="1"/>
  <c r="AA52" i="1"/>
  <c r="Z52" i="1"/>
  <c r="H52" i="1"/>
  <c r="I52" i="1"/>
  <c r="AA49" i="1"/>
  <c r="Z49" i="1"/>
  <c r="H49" i="1"/>
  <c r="I49" i="1"/>
  <c r="H47" i="1"/>
  <c r="I47" i="1"/>
  <c r="H45" i="1"/>
  <c r="I45" i="1"/>
  <c r="H41" i="1"/>
  <c r="I41" i="1"/>
  <c r="H37" i="1"/>
  <c r="I37" i="1"/>
  <c r="AA33" i="1"/>
  <c r="Z33" i="1"/>
  <c r="I24" i="1"/>
  <c r="H24" i="1"/>
  <c r="I20" i="1"/>
  <c r="H20" i="1"/>
  <c r="Z14" i="1"/>
  <c r="AA14" i="1"/>
  <c r="Z12" i="1"/>
  <c r="AA12" i="1"/>
  <c r="I12" i="1"/>
  <c r="H12" i="1"/>
  <c r="H10" i="1"/>
  <c r="I10" i="1"/>
  <c r="AR8" i="1"/>
  <c r="AI58" i="1"/>
  <c r="AJ58" i="1"/>
  <c r="AI56" i="1"/>
  <c r="AJ56" i="1"/>
  <c r="AI49" i="1"/>
  <c r="AJ49" i="1"/>
  <c r="AI47" i="1"/>
  <c r="AJ47" i="1"/>
  <c r="AI45" i="1"/>
  <c r="AJ45" i="1"/>
  <c r="AI43" i="1"/>
  <c r="AJ43" i="1"/>
  <c r="AI41" i="1"/>
  <c r="AJ41" i="1"/>
  <c r="AS40" i="1"/>
  <c r="AI39" i="1"/>
  <c r="AJ39" i="1"/>
  <c r="AI37" i="1"/>
  <c r="AJ37" i="1"/>
  <c r="AI35" i="1"/>
  <c r="AJ35" i="1"/>
  <c r="AI33" i="1"/>
  <c r="AJ33" i="1"/>
  <c r="AI31" i="1"/>
  <c r="AJ31" i="1"/>
  <c r="AJ28" i="1"/>
  <c r="AI28" i="1"/>
  <c r="AJ26" i="1"/>
  <c r="AI26" i="1"/>
  <c r="AJ24" i="1"/>
  <c r="AI24" i="1"/>
  <c r="AJ22" i="1"/>
  <c r="AI22" i="1"/>
  <c r="AJ20" i="1"/>
  <c r="AI20" i="1"/>
  <c r="AJ18" i="1"/>
  <c r="AI18" i="1"/>
  <c r="AJ16" i="1"/>
  <c r="AI16" i="1"/>
  <c r="AJ14" i="1"/>
  <c r="AI14" i="1"/>
  <c r="AJ12" i="1"/>
  <c r="AI12" i="1"/>
  <c r="AI10" i="1"/>
  <c r="AJ10" i="1"/>
  <c r="AI8" i="1"/>
  <c r="AJ8" i="1"/>
  <c r="AA58" i="1"/>
  <c r="Z58" i="1"/>
  <c r="H54" i="1"/>
  <c r="I54" i="1"/>
  <c r="AA47" i="1"/>
  <c r="Z47" i="1"/>
  <c r="AA45" i="1"/>
  <c r="Z45" i="1"/>
  <c r="H43" i="1"/>
  <c r="I43" i="1"/>
  <c r="AA39" i="1"/>
  <c r="Z39" i="1"/>
  <c r="AA35" i="1"/>
  <c r="Z35" i="1"/>
  <c r="AA31" i="1"/>
  <c r="Z31" i="1"/>
  <c r="H31" i="1"/>
  <c r="I31" i="1"/>
  <c r="I28" i="1"/>
  <c r="H28" i="1"/>
  <c r="Z26" i="1"/>
  <c r="AA26" i="1"/>
  <c r="I22" i="1"/>
  <c r="H22" i="1"/>
  <c r="Z18" i="1"/>
  <c r="AA18" i="1"/>
  <c r="I16" i="1"/>
  <c r="H16" i="1"/>
  <c r="I14" i="1"/>
  <c r="H14" i="1"/>
  <c r="H8" i="1"/>
  <c r="I8" i="1"/>
  <c r="AI54" i="1"/>
  <c r="AJ54" i="1"/>
  <c r="AI52" i="1"/>
  <c r="AJ52" i="1"/>
  <c r="Z59" i="1"/>
  <c r="AA59" i="1"/>
  <c r="I59" i="1"/>
  <c r="H59" i="1"/>
  <c r="Z57" i="1"/>
  <c r="AA57" i="1"/>
  <c r="I57" i="1"/>
  <c r="H57" i="1"/>
  <c r="Z55" i="1"/>
  <c r="AA55" i="1"/>
  <c r="I55" i="1"/>
  <c r="H55" i="1"/>
  <c r="Z53" i="1"/>
  <c r="AA53" i="1"/>
  <c r="I53" i="1"/>
  <c r="H53" i="1"/>
  <c r="Z51" i="1"/>
  <c r="AA51" i="1"/>
  <c r="I51" i="1"/>
  <c r="H51" i="1"/>
  <c r="Z48" i="1"/>
  <c r="AA48" i="1"/>
  <c r="I48" i="1"/>
  <c r="H48" i="1"/>
  <c r="Z46" i="1"/>
  <c r="AA46" i="1"/>
  <c r="I46" i="1"/>
  <c r="H46" i="1"/>
  <c r="Z44" i="1"/>
  <c r="AA44" i="1"/>
  <c r="I44" i="1"/>
  <c r="H44" i="1"/>
  <c r="Z42" i="1"/>
  <c r="AA42" i="1"/>
  <c r="I42" i="1"/>
  <c r="H42" i="1"/>
  <c r="Z40" i="1"/>
  <c r="AA40" i="1"/>
  <c r="I40" i="1"/>
  <c r="H40" i="1"/>
  <c r="Z38" i="1"/>
  <c r="AA38" i="1"/>
  <c r="I38" i="1"/>
  <c r="H38" i="1"/>
  <c r="Z36" i="1"/>
  <c r="AA36" i="1"/>
  <c r="I36" i="1"/>
  <c r="H36" i="1"/>
  <c r="Z34" i="1"/>
  <c r="AA34" i="1"/>
  <c r="I34" i="1"/>
  <c r="H34" i="1"/>
  <c r="Z32" i="1"/>
  <c r="AA32" i="1"/>
  <c r="I32" i="1"/>
  <c r="H32" i="1"/>
  <c r="AA29" i="1"/>
  <c r="Z29" i="1"/>
  <c r="H29" i="1"/>
  <c r="I29" i="1"/>
  <c r="AA27" i="1"/>
  <c r="Z27" i="1"/>
  <c r="H27" i="1"/>
  <c r="I27" i="1"/>
  <c r="AA25" i="1"/>
  <c r="Z25" i="1"/>
  <c r="H25" i="1"/>
  <c r="I25" i="1"/>
  <c r="AA23" i="1"/>
  <c r="Z23" i="1"/>
  <c r="H23" i="1"/>
  <c r="I23" i="1"/>
  <c r="AR21" i="1"/>
  <c r="AA21" i="1"/>
  <c r="Z21" i="1"/>
  <c r="H21" i="1"/>
  <c r="I21" i="1"/>
  <c r="AA19" i="1"/>
  <c r="Z19" i="1"/>
  <c r="H19" i="1"/>
  <c r="I19" i="1"/>
  <c r="AA17" i="1"/>
  <c r="Z17" i="1"/>
  <c r="H17" i="1"/>
  <c r="I17" i="1"/>
  <c r="AA15" i="1"/>
  <c r="Z15" i="1"/>
  <c r="H15" i="1"/>
  <c r="I15" i="1"/>
  <c r="AR13" i="1"/>
  <c r="AA13" i="1"/>
  <c r="Z13" i="1"/>
  <c r="H13" i="1"/>
  <c r="I13" i="1"/>
  <c r="Z11" i="1"/>
  <c r="AA11" i="1"/>
  <c r="I11" i="1"/>
  <c r="H11" i="1"/>
  <c r="Z9" i="1"/>
  <c r="AA9" i="1"/>
  <c r="I9" i="1"/>
  <c r="H9" i="1"/>
  <c r="Z7" i="1"/>
  <c r="AA7" i="1"/>
  <c r="H7" i="1"/>
  <c r="I7" i="1"/>
  <c r="AQ55" i="1"/>
  <c r="AL64" i="1"/>
  <c r="Q58" i="1"/>
  <c r="R58" i="1"/>
  <c r="Q54" i="1"/>
  <c r="R54" i="1"/>
  <c r="Q49" i="1"/>
  <c r="R49" i="1"/>
  <c r="Q45" i="1"/>
  <c r="R45" i="1"/>
  <c r="Q31" i="1"/>
  <c r="R31" i="1"/>
  <c r="Q26" i="1"/>
  <c r="R26" i="1"/>
  <c r="Q22" i="1"/>
  <c r="R22" i="1"/>
  <c r="Q18" i="1"/>
  <c r="R18" i="1"/>
  <c r="Q14" i="1"/>
  <c r="R14" i="1"/>
  <c r="Q9" i="1"/>
  <c r="R9" i="1"/>
  <c r="AO64" i="1"/>
  <c r="AN64" i="1"/>
  <c r="Q55" i="1"/>
  <c r="R55" i="1"/>
  <c r="Q42" i="1"/>
  <c r="R42" i="1"/>
  <c r="Q38" i="1"/>
  <c r="R38" i="1"/>
  <c r="Q34" i="1"/>
  <c r="R34" i="1"/>
  <c r="Q27" i="1"/>
  <c r="R27" i="1"/>
  <c r="AM64" i="1"/>
  <c r="AK64" i="1"/>
  <c r="G64" i="1"/>
  <c r="AP56" i="1"/>
  <c r="AQ59" i="1"/>
  <c r="F64" i="1"/>
  <c r="AP11" i="1"/>
  <c r="AP41" i="1"/>
  <c r="AP38" i="1"/>
  <c r="X64" i="1"/>
  <c r="AQ18" i="1"/>
  <c r="AQ11" i="1"/>
  <c r="AT41" i="1"/>
  <c r="AR41" i="1" s="1"/>
  <c r="AP45" i="1"/>
  <c r="AT54" i="1"/>
  <c r="AS54" i="1" s="1"/>
  <c r="AT51" i="1"/>
  <c r="AR51" i="1" s="1"/>
  <c r="AT48" i="1"/>
  <c r="AR48" i="1" s="1"/>
  <c r="AP31" i="1"/>
  <c r="AT26" i="1"/>
  <c r="AR26" i="1" s="1"/>
  <c r="AT22" i="1"/>
  <c r="AR22" i="1" s="1"/>
  <c r="AT12" i="1"/>
  <c r="AR12" i="1" s="1"/>
  <c r="O64" i="1"/>
  <c r="AP47" i="1"/>
  <c r="AP15" i="1"/>
  <c r="AT61" i="1"/>
  <c r="AS61" i="1" s="1"/>
  <c r="AT57" i="1"/>
  <c r="AS57" i="1" s="1"/>
  <c r="AT52" i="1"/>
  <c r="AS52" i="1" s="1"/>
  <c r="AP48" i="1"/>
  <c r="AP43" i="1"/>
  <c r="AT20" i="1"/>
  <c r="AS20" i="1" s="1"/>
  <c r="AT19" i="1"/>
  <c r="AS19" i="1" s="1"/>
  <c r="AT16" i="1"/>
  <c r="AR16" i="1" s="1"/>
  <c r="AQ14" i="1"/>
  <c r="AP12" i="1"/>
  <c r="AT9" i="1"/>
  <c r="AR9" i="1" s="1"/>
  <c r="Q39" i="1"/>
  <c r="AP33" i="1"/>
  <c r="Q12" i="1"/>
  <c r="AP58" i="1"/>
  <c r="AP57" i="1"/>
  <c r="AQ40" i="1"/>
  <c r="AT35" i="1"/>
  <c r="AS35" i="1" s="1"/>
  <c r="AT34" i="1"/>
  <c r="AR34" i="1" s="1"/>
  <c r="AT32" i="1"/>
  <c r="AR32" i="1" s="1"/>
  <c r="AT27" i="1"/>
  <c r="AS27" i="1" s="1"/>
  <c r="AP19" i="1"/>
  <c r="AQ58" i="1"/>
  <c r="Q56" i="1"/>
  <c r="AP49" i="1"/>
  <c r="Q46" i="1"/>
  <c r="AT28" i="1"/>
  <c r="AR28" i="1" s="1"/>
  <c r="Q28" i="1"/>
  <c r="AQ27" i="1"/>
  <c r="AP13" i="1"/>
  <c r="AP55" i="1"/>
  <c r="AQ49" i="1"/>
  <c r="Q47" i="1"/>
  <c r="AT43" i="1"/>
  <c r="AS43" i="1" s="1"/>
  <c r="AT42" i="1"/>
  <c r="AR42" i="1" s="1"/>
  <c r="AQ36" i="1"/>
  <c r="AQ29" i="1"/>
  <c r="AQ28" i="1"/>
  <c r="AP27" i="1"/>
  <c r="AT23" i="1"/>
  <c r="AR23" i="1" s="1"/>
  <c r="AP20" i="1"/>
  <c r="AP18" i="1"/>
  <c r="AT13" i="1"/>
  <c r="AS13" i="1" s="1"/>
  <c r="AT8" i="1"/>
  <c r="AS8" i="1" s="1"/>
  <c r="AP22" i="1"/>
  <c r="AP59" i="1"/>
  <c r="Q59" i="1"/>
  <c r="AQ54" i="1"/>
  <c r="AT53" i="1"/>
  <c r="AS53" i="1" s="1"/>
  <c r="AP52" i="1"/>
  <c r="AP51" i="1"/>
  <c r="Q51" i="1"/>
  <c r="AP46" i="1"/>
  <c r="AT44" i="1"/>
  <c r="AS44" i="1" s="1"/>
  <c r="AT40" i="1"/>
  <c r="AR40" i="1" s="1"/>
  <c r="AT39" i="1"/>
  <c r="AR39" i="1" s="1"/>
  <c r="AT38" i="1"/>
  <c r="AS38" i="1" s="1"/>
  <c r="Q36" i="1"/>
  <c r="AP32" i="1"/>
  <c r="AQ26" i="1"/>
  <c r="AQ24" i="1"/>
  <c r="AQ20" i="1"/>
  <c r="Q20" i="1"/>
  <c r="AP16" i="1"/>
  <c r="AP8" i="1"/>
  <c r="Q40" i="1"/>
  <c r="Q23" i="1"/>
  <c r="AT10" i="1"/>
  <c r="AS10" i="1" s="1"/>
  <c r="Q10" i="1"/>
  <c r="AT7" i="1"/>
  <c r="AS7" i="1" s="1"/>
  <c r="AP54" i="1"/>
  <c r="AP26" i="1"/>
  <c r="Q61" i="1"/>
  <c r="AT58" i="1"/>
  <c r="AR58" i="1" s="1"/>
  <c r="AT56" i="1"/>
  <c r="AR56" i="1" s="1"/>
  <c r="AP53" i="1"/>
  <c r="Q52" i="1"/>
  <c r="AT49" i="1"/>
  <c r="AR49" i="1" s="1"/>
  <c r="AT47" i="1"/>
  <c r="AR47" i="1" s="1"/>
  <c r="AQ45" i="1"/>
  <c r="AP44" i="1"/>
  <c r="AP42" i="1"/>
  <c r="AP40" i="1"/>
  <c r="AP39" i="1"/>
  <c r="Q35" i="1"/>
  <c r="AQ31" i="1"/>
  <c r="AT24" i="1"/>
  <c r="AR24" i="1" s="1"/>
  <c r="Q24" i="1"/>
  <c r="Q19" i="1"/>
  <c r="AQ16" i="1"/>
  <c r="Q16" i="1"/>
  <c r="AQ10" i="1"/>
  <c r="AT29" i="1"/>
  <c r="AR29" i="1" s="1"/>
  <c r="AT15" i="1"/>
  <c r="AR15" i="1" s="1"/>
  <c r="AT11" i="1"/>
  <c r="AS11" i="1" s="1"/>
  <c r="P64" i="1"/>
  <c r="AQ61" i="1"/>
  <c r="AQ56" i="1"/>
  <c r="AQ52" i="1"/>
  <c r="AQ51" i="1"/>
  <c r="AQ47" i="1"/>
  <c r="AT45" i="1"/>
  <c r="AR45" i="1" s="1"/>
  <c r="AQ44" i="1"/>
  <c r="Q44" i="1"/>
  <c r="Q43" i="1"/>
  <c r="AQ39" i="1"/>
  <c r="AQ38" i="1"/>
  <c r="AT37" i="1"/>
  <c r="AR37" i="1" s="1"/>
  <c r="AT36" i="1"/>
  <c r="AS36" i="1" s="1"/>
  <c r="AQ35" i="1"/>
  <c r="AP34" i="1"/>
  <c r="AQ32" i="1"/>
  <c r="Q32" i="1"/>
  <c r="AT31" i="1"/>
  <c r="AR31" i="1" s="1"/>
  <c r="AP29" i="1"/>
  <c r="AP25" i="1"/>
  <c r="AQ23" i="1"/>
  <c r="AQ22" i="1"/>
  <c r="AT21" i="1"/>
  <c r="AS21" i="1" s="1"/>
  <c r="AQ19" i="1"/>
  <c r="AT18" i="1"/>
  <c r="AS18" i="1" s="1"/>
  <c r="AT17" i="1"/>
  <c r="AR17" i="1" s="1"/>
  <c r="Q15" i="1"/>
  <c r="AQ12" i="1"/>
  <c r="AQ9" i="1"/>
  <c r="AT59" i="1"/>
  <c r="AS59" i="1" s="1"/>
  <c r="AT55" i="1"/>
  <c r="AR55" i="1" s="1"/>
  <c r="AT46" i="1"/>
  <c r="AS46" i="1" s="1"/>
  <c r="AT25" i="1"/>
  <c r="AR25" i="1" s="1"/>
  <c r="Y64" i="1"/>
  <c r="AP61" i="1"/>
  <c r="AQ46" i="1"/>
  <c r="AQ43" i="1"/>
  <c r="AQ42" i="1"/>
  <c r="AP37" i="1"/>
  <c r="AP36" i="1"/>
  <c r="AP35" i="1"/>
  <c r="AQ34" i="1"/>
  <c r="AT33" i="1"/>
  <c r="AS33" i="1" s="1"/>
  <c r="AP28" i="1"/>
  <c r="AP24" i="1"/>
  <c r="AP23" i="1"/>
  <c r="AP21" i="1"/>
  <c r="AP17" i="1"/>
  <c r="AQ15" i="1"/>
  <c r="AT14" i="1"/>
  <c r="AR14" i="1" s="1"/>
  <c r="AP14" i="1"/>
  <c r="AP10" i="1"/>
  <c r="AP9" i="1"/>
  <c r="AQ7" i="1"/>
  <c r="Q7" i="1"/>
  <c r="AQ57" i="1"/>
  <c r="AQ53" i="1"/>
  <c r="AQ48" i="1"/>
  <c r="AQ37" i="1"/>
  <c r="AQ33" i="1"/>
  <c r="AQ21" i="1"/>
  <c r="AQ17" i="1"/>
  <c r="J64" i="1"/>
  <c r="Q57" i="1"/>
  <c r="Q53" i="1"/>
  <c r="Q48" i="1"/>
  <c r="Q41" i="1"/>
  <c r="Q37" i="1"/>
  <c r="Q33" i="1"/>
  <c r="Q29" i="1"/>
  <c r="Q25" i="1"/>
  <c r="Q21" i="1"/>
  <c r="Q17" i="1"/>
  <c r="Q13" i="1"/>
  <c r="Q11" i="1"/>
  <c r="Q8" i="1"/>
  <c r="AP7" i="1"/>
  <c r="AQ41" i="1"/>
  <c r="AQ25" i="1"/>
  <c r="AQ13" i="1"/>
  <c r="AQ8" i="1"/>
  <c r="S64" i="1"/>
  <c r="AB64" i="1"/>
  <c r="AS48" i="1" l="1"/>
  <c r="AS15" i="1"/>
  <c r="AS14" i="1"/>
  <c r="AS23" i="1"/>
  <c r="AS22" i="1"/>
  <c r="AS55" i="1"/>
  <c r="AS32" i="1"/>
  <c r="AS31" i="1"/>
  <c r="AS39" i="1"/>
  <c r="AR38" i="1"/>
  <c r="AS47" i="1"/>
  <c r="AR54" i="1"/>
  <c r="AS56" i="1"/>
  <c r="AR19" i="1"/>
  <c r="AR27" i="1"/>
  <c r="AR36" i="1"/>
  <c r="AR44" i="1"/>
  <c r="AR53" i="1"/>
  <c r="AS51" i="1"/>
  <c r="AR33" i="1"/>
  <c r="AR61" i="1"/>
  <c r="AS9" i="1"/>
  <c r="AS17" i="1"/>
  <c r="AS25" i="1"/>
  <c r="AS34" i="1"/>
  <c r="AS42" i="1"/>
  <c r="AR10" i="1"/>
  <c r="AR18" i="1"/>
  <c r="AR43" i="1"/>
  <c r="AS16" i="1"/>
  <c r="AS24" i="1"/>
  <c r="AS41" i="1"/>
  <c r="AS49" i="1"/>
  <c r="AS58" i="1"/>
  <c r="AR46" i="1"/>
  <c r="AR20" i="1"/>
  <c r="AR7" i="1"/>
  <c r="AR57" i="1"/>
  <c r="AR52" i="1"/>
  <c r="AS29" i="1"/>
  <c r="AR35" i="1"/>
  <c r="AS12" i="1"/>
  <c r="AS28" i="1"/>
  <c r="AS37" i="1"/>
  <c r="AS45" i="1"/>
  <c r="AR59" i="1"/>
  <c r="AR11" i="1"/>
  <c r="AS26" i="1"/>
  <c r="AP64" i="1"/>
  <c r="AQ64" i="1"/>
  <c r="AT64" i="1"/>
  <c r="AJ64" i="1"/>
  <c r="AI64" i="1"/>
  <c r="I64" i="1"/>
  <c r="H64" i="1"/>
  <c r="AA64" i="1"/>
  <c r="Z64" i="1"/>
  <c r="Q64" i="1"/>
  <c r="R64" i="1"/>
  <c r="AS64" i="1" l="1"/>
  <c r="AR64" i="1"/>
</calcChain>
</file>

<file path=xl/sharedStrings.xml><?xml version="1.0" encoding="utf-8"?>
<sst xmlns="http://schemas.openxmlformats.org/spreadsheetml/2006/main" count="199" uniqueCount="69">
  <si>
    <t>AUGUSTANA COLLEGE</t>
  </si>
  <si>
    <t>AURORA UNIVERSITY</t>
  </si>
  <si>
    <t>BRADLEY UNIVERSITY</t>
  </si>
  <si>
    <t>CHICAGO STATE UNIVERSITY</t>
  </si>
  <si>
    <t>COLUMBIA COLLEGE</t>
  </si>
  <si>
    <t>DEPAUL UNIVERSITY</t>
  </si>
  <si>
    <t>DEVRY INSTITUTE OF TECHNOLOGY</t>
  </si>
  <si>
    <t>DOMINICAN UNIVERSITY</t>
  </si>
  <si>
    <t>EASTERN ILLINOIS UNIVERSITY</t>
  </si>
  <si>
    <t>ELMHURST COLLEGE</t>
  </si>
  <si>
    <t>GOVERNORS STATE UNIVERSITY</t>
  </si>
  <si>
    <t>GREENVILLE COLLEGE</t>
  </si>
  <si>
    <t>ILLINOIS BENEDICTINE COLLEGE</t>
  </si>
  <si>
    <t>ILLINOIS COLLEGE</t>
  </si>
  <si>
    <t>ILLINOIS INSTITUTE OF TECHNOLOGY</t>
  </si>
  <si>
    <t>ILLINOIS STATE UNIVERSITY</t>
  </si>
  <si>
    <t>ILLINOIS WESLEYAN UNIVERSITY</t>
  </si>
  <si>
    <t>JUDSON COLLEGE</t>
  </si>
  <si>
    <t>LAKE FOREST COLLEGE</t>
  </si>
  <si>
    <t>LEWIS UNIVERSITY</t>
  </si>
  <si>
    <t>LOYOLA UNIVERSITY OF CHICAGO</t>
  </si>
  <si>
    <t>MCKENDREE COLLEGE</t>
  </si>
  <si>
    <t>MILLIKIN UNIVERSITY</t>
  </si>
  <si>
    <t>MONMOUTH COLLEGE</t>
  </si>
  <si>
    <t>MORAINE VALLEY COMMUNITY COLLEGE</t>
  </si>
  <si>
    <t>NORTH CENTRAL COLLEGE</t>
  </si>
  <si>
    <t>NORTH PARK UNIVERSITY</t>
  </si>
  <si>
    <t>NORTHEASTERN ILLINOIS UNIVERSITY</t>
  </si>
  <si>
    <t>NORTHERN ILLINOIS UNIVERSITY</t>
  </si>
  <si>
    <t>NORTHWESTERN UNIVERSITY</t>
  </si>
  <si>
    <t>OLIVET NAZARENE UNIVERSITY</t>
  </si>
  <si>
    <t>QUINCY COLLEGE</t>
  </si>
  <si>
    <t>ROBERT MORRIS COLLEGE</t>
  </si>
  <si>
    <t>ROOSEVELT UNIVERSITY</t>
  </si>
  <si>
    <t>SANGAMON STATE UNIVERSITY</t>
  </si>
  <si>
    <t>SIU-CARBONDALE</t>
  </si>
  <si>
    <t>SIU-EDWARDSVILLE</t>
  </si>
  <si>
    <t>TRINITY CHRISTIAN COLLEGE</t>
  </si>
  <si>
    <t>TRINITY INTERNATIONAL UNIVERSITY</t>
  </si>
  <si>
    <t>U OF I - CHICAGO</t>
  </si>
  <si>
    <t>UNIVERSITY OF CHICAGO</t>
  </si>
  <si>
    <t>UNIVERSITY OF ILLINOIS SPRINGFIELD</t>
  </si>
  <si>
    <t>UNIVERSITY OF ILLINOIS URBANA CAMPUS</t>
  </si>
  <si>
    <t>WESTERN ILLINOIS UNIVERSITY</t>
  </si>
  <si>
    <t>AUD</t>
  </si>
  <si>
    <t>F</t>
  </si>
  <si>
    <t>P</t>
  </si>
  <si>
    <t>BEC</t>
  </si>
  <si>
    <t>FAR</t>
  </si>
  <si>
    <t>REG</t>
  </si>
  <si>
    <t>AVG</t>
  </si>
  <si>
    <t>Sum</t>
  </si>
  <si>
    <t>Count</t>
  </si>
  <si>
    <t>Total</t>
  </si>
  <si>
    <t>% of Total</t>
  </si>
  <si>
    <t>ALL SECTIONS</t>
  </si>
  <si>
    <t>CONCORDIA UNIVERSITY</t>
  </si>
  <si>
    <t>OAKTON COMMUNITY COLLEGE</t>
  </si>
  <si>
    <t>WHEATON COLLEGE</t>
  </si>
  <si>
    <t>MACCORMAC COLLEGE</t>
  </si>
  <si>
    <t>COLLEGE OF LAKE COUNTY</t>
  </si>
  <si>
    <t>JOHN MARSHALL LAW SCHOOL</t>
  </si>
  <si>
    <t>KENDALL COLLEGE</t>
  </si>
  <si>
    <t>MCHENRY COUNTY COLLEGE</t>
  </si>
  <si>
    <t>SAINT XAVIER UNIVERSITY</t>
  </si>
  <si>
    <t>KELLER GRADUATE SCHOOL OF MGMT/DEVRY UNIV</t>
  </si>
  <si>
    <t>Exam Sections Taken in 2018</t>
  </si>
  <si>
    <t>ROCKFORD UNIVERSITY</t>
  </si>
  <si>
    <t>SAINT FRANCIS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</si>
</sst>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gray0625">
        <fgColor indexed="8"/>
        <bgColor indexed="29"/>
      </patternFill>
    </fill>
    <fill>
      <patternFill patternType="gray0625">
        <bgColor indexed="42"/>
      </patternFill>
    </fill>
    <fill>
      <patternFill patternType="gray0625">
        <fgColor indexed="8"/>
        <bgColor indexed="42"/>
      </patternFill>
    </fill>
    <fill>
      <patternFill patternType="gray0625">
        <fgColor indexed="8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1" fontId="0" fillId="0" borderId="0" xfId="0" applyNumberFormat="1"/>
    <xf numFmtId="0" fontId="3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right" wrapText="1"/>
    </xf>
    <xf numFmtId="0" fontId="3" fillId="3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 wrapText="1"/>
    </xf>
    <xf numFmtId="2" fontId="1" fillId="2" borderId="1" xfId="2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center" wrapText="1"/>
    </xf>
    <xf numFmtId="2" fontId="1" fillId="3" borderId="1" xfId="2" applyNumberFormat="1" applyFont="1" applyFill="1" applyBorder="1" applyAlignment="1">
      <alignment horizontal="right" wrapText="1"/>
    </xf>
    <xf numFmtId="10" fontId="1" fillId="2" borderId="1" xfId="2" applyNumberFormat="1" applyFont="1" applyFill="1" applyBorder="1" applyAlignment="1">
      <alignment horizontal="right" wrapText="1"/>
    </xf>
    <xf numFmtId="10" fontId="1" fillId="3" borderId="1" xfId="2" applyNumberFormat="1" applyFont="1" applyFill="1" applyBorder="1" applyAlignment="1">
      <alignment horizontal="right" wrapText="1"/>
    </xf>
    <xf numFmtId="2" fontId="3" fillId="2" borderId="1" xfId="2" applyNumberFormat="1" applyFont="1" applyFill="1" applyBorder="1" applyAlignment="1">
      <alignment horizontal="right" wrapText="1"/>
    </xf>
    <xf numFmtId="2" fontId="3" fillId="3" borderId="1" xfId="2" applyNumberFormat="1" applyFont="1" applyFill="1" applyBorder="1" applyAlignment="1">
      <alignment horizontal="right" wrapText="1"/>
    </xf>
    <xf numFmtId="10" fontId="3" fillId="2" borderId="1" xfId="2" applyNumberFormat="1" applyFont="1" applyFill="1" applyBorder="1" applyAlignment="1">
      <alignment horizontal="right" wrapText="1"/>
    </xf>
    <xf numFmtId="10" fontId="3" fillId="3" borderId="1" xfId="2" applyNumberFormat="1" applyFont="1" applyFill="1" applyBorder="1" applyAlignment="1">
      <alignment horizontal="right" wrapText="1"/>
    </xf>
    <xf numFmtId="0" fontId="1" fillId="4" borderId="0" xfId="1" applyFill="1" applyBorder="1"/>
    <xf numFmtId="0" fontId="1" fillId="5" borderId="0" xfId="1" applyFill="1" applyBorder="1"/>
    <xf numFmtId="41" fontId="4" fillId="4" borderId="0" xfId="0" applyNumberFormat="1" applyFont="1" applyFill="1" applyBorder="1"/>
    <xf numFmtId="41" fontId="4" fillId="5" borderId="0" xfId="0" applyNumberFormat="1" applyFont="1" applyFill="1" applyBorder="1"/>
    <xf numFmtId="41" fontId="4" fillId="6" borderId="0" xfId="0" applyNumberFormat="1" applyFont="1" applyFill="1" applyBorder="1"/>
    <xf numFmtId="1" fontId="3" fillId="7" borderId="2" xfId="2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right" wrapText="1"/>
    </xf>
    <xf numFmtId="1" fontId="1" fillId="7" borderId="5" xfId="2" applyNumberFormat="1" applyFont="1" applyFill="1" applyBorder="1" applyAlignment="1">
      <alignment horizontal="right" wrapText="1"/>
    </xf>
    <xf numFmtId="0" fontId="1" fillId="5" borderId="6" xfId="1" applyFill="1" applyBorder="1"/>
    <xf numFmtId="41" fontId="4" fillId="5" borderId="6" xfId="0" applyNumberFormat="1" applyFont="1" applyFill="1" applyBorder="1"/>
    <xf numFmtId="41" fontId="4" fillId="6" borderId="7" xfId="0" applyNumberFormat="1" applyFont="1" applyFill="1" applyBorder="1"/>
    <xf numFmtId="0" fontId="3" fillId="2" borderId="8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right" wrapText="1"/>
    </xf>
    <xf numFmtId="0" fontId="7" fillId="9" borderId="10" xfId="1" applyFont="1" applyFill="1" applyBorder="1" applyAlignment="1">
      <alignment horizontal="right"/>
    </xf>
    <xf numFmtId="0" fontId="0" fillId="10" borderId="10" xfId="0" applyFill="1" applyBorder="1" applyAlignment="1"/>
    <xf numFmtId="0" fontId="5" fillId="10" borderId="10" xfId="1" applyFont="1" applyFill="1" applyBorder="1" applyAlignment="1">
      <alignment horizontal="right"/>
    </xf>
    <xf numFmtId="1" fontId="3" fillId="7" borderId="12" xfId="2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right" wrapText="1"/>
    </xf>
    <xf numFmtId="1" fontId="1" fillId="7" borderId="15" xfId="2" applyNumberFormat="1" applyFont="1" applyFill="1" applyBorder="1" applyAlignment="1">
      <alignment horizontal="right" wrapText="1"/>
    </xf>
    <xf numFmtId="0" fontId="1" fillId="5" borderId="16" xfId="1" applyFill="1" applyBorder="1"/>
    <xf numFmtId="41" fontId="4" fillId="5" borderId="16" xfId="0" applyNumberFormat="1" applyFont="1" applyFill="1" applyBorder="1"/>
    <xf numFmtId="41" fontId="4" fillId="6" borderId="17" xfId="0" applyNumberFormat="1" applyFont="1" applyFill="1" applyBorder="1"/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1" fontId="1" fillId="7" borderId="20" xfId="2" applyNumberFormat="1" applyFont="1" applyFill="1" applyBorder="1" applyAlignment="1">
      <alignment horizontal="right" wrapText="1"/>
    </xf>
    <xf numFmtId="0" fontId="9" fillId="11" borderId="13" xfId="1" applyFont="1" applyFill="1" applyBorder="1" applyAlignment="1">
      <alignment horizontal="right" wrapText="1"/>
    </xf>
    <xf numFmtId="0" fontId="9" fillId="12" borderId="0" xfId="1" applyFont="1" applyFill="1" applyBorder="1"/>
    <xf numFmtId="0" fontId="9" fillId="11" borderId="1" xfId="1" applyFont="1" applyFill="1" applyBorder="1" applyAlignment="1">
      <alignment horizontal="right" wrapText="1"/>
    </xf>
    <xf numFmtId="2" fontId="9" fillId="11" borderId="1" xfId="2" applyNumberFormat="1" applyFont="1" applyFill="1" applyBorder="1" applyAlignment="1">
      <alignment horizontal="right" wrapText="1"/>
    </xf>
    <xf numFmtId="2" fontId="9" fillId="13" borderId="1" xfId="2" applyNumberFormat="1" applyFont="1" applyFill="1" applyBorder="1" applyAlignment="1">
      <alignment horizontal="right" wrapText="1"/>
    </xf>
    <xf numFmtId="10" fontId="9" fillId="11" borderId="1" xfId="2" applyNumberFormat="1" applyFont="1" applyFill="1" applyBorder="1" applyAlignment="1">
      <alignment horizontal="right" wrapText="1"/>
    </xf>
    <xf numFmtId="10" fontId="9" fillId="13" borderId="1" xfId="2" applyNumberFormat="1" applyFont="1" applyFill="1" applyBorder="1" applyAlignment="1">
      <alignment horizontal="right" wrapText="1"/>
    </xf>
    <xf numFmtId="1" fontId="9" fillId="14" borderId="14" xfId="2" applyNumberFormat="1" applyFont="1" applyFill="1" applyBorder="1" applyAlignment="1">
      <alignment horizontal="right" wrapText="1"/>
    </xf>
    <xf numFmtId="0" fontId="9" fillId="11" borderId="8" xfId="1" applyFont="1" applyFill="1" applyBorder="1" applyAlignment="1">
      <alignment horizontal="right" wrapText="1"/>
    </xf>
    <xf numFmtId="1" fontId="9" fillId="14" borderId="19" xfId="2" applyNumberFormat="1" applyFont="1" applyFill="1" applyBorder="1" applyAlignment="1">
      <alignment horizontal="right" wrapText="1"/>
    </xf>
    <xf numFmtId="0" fontId="9" fillId="11" borderId="3" xfId="1" applyFont="1" applyFill="1" applyBorder="1" applyAlignment="1">
      <alignment horizontal="right" wrapText="1"/>
    </xf>
    <xf numFmtId="1" fontId="9" fillId="14" borderId="4" xfId="2" applyNumberFormat="1" applyFont="1" applyFill="1" applyBorder="1" applyAlignment="1">
      <alignment horizontal="right" wrapText="1"/>
    </xf>
    <xf numFmtId="1" fontId="9" fillId="14" borderId="21" xfId="2" applyNumberFormat="1" applyFont="1" applyFill="1" applyBorder="1" applyAlignment="1">
      <alignment horizontal="right" wrapText="1"/>
    </xf>
    <xf numFmtId="1" fontId="9" fillId="14" borderId="22" xfId="2" applyNumberFormat="1" applyFont="1" applyFill="1" applyBorder="1" applyAlignment="1">
      <alignment horizontal="right" wrapText="1"/>
    </xf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right" wrapText="1"/>
    </xf>
    <xf numFmtId="0" fontId="1" fillId="3" borderId="0" xfId="1" applyFont="1" applyFill="1" applyBorder="1" applyAlignment="1">
      <alignment horizontal="right" wrapText="1"/>
    </xf>
    <xf numFmtId="0" fontId="1" fillId="2" borderId="0" xfId="1" applyFont="1" applyFill="1" applyBorder="1" applyAlignment="1">
      <alignment horizontal="right" wrapText="1"/>
    </xf>
    <xf numFmtId="0" fontId="1" fillId="2" borderId="6" xfId="1" applyFont="1" applyFill="1" applyBorder="1" applyAlignment="1">
      <alignment horizontal="right" wrapText="1"/>
    </xf>
    <xf numFmtId="0" fontId="6" fillId="8" borderId="9" xfId="1" applyFont="1" applyFill="1" applyBorder="1" applyAlignment="1">
      <alignment horizontal="left"/>
    </xf>
    <xf numFmtId="0" fontId="6" fillId="8" borderId="11" xfId="1" applyFont="1" applyFill="1" applyBorder="1" applyAlignment="1">
      <alignment horizontal="left"/>
    </xf>
    <xf numFmtId="0" fontId="3" fillId="19" borderId="27" xfId="1" applyFont="1" applyFill="1" applyBorder="1" applyAlignment="1">
      <alignment horizontal="center" wrapText="1"/>
    </xf>
    <xf numFmtId="0" fontId="0" fillId="20" borderId="27" xfId="0" applyFill="1" applyBorder="1" applyAlignment="1">
      <alignment horizontal="center" wrapText="1"/>
    </xf>
    <xf numFmtId="0" fontId="0" fillId="20" borderId="27" xfId="0" applyFill="1" applyBorder="1" applyAlignment="1"/>
    <xf numFmtId="0" fontId="3" fillId="17" borderId="28" xfId="1" applyFont="1" applyFill="1" applyBorder="1" applyAlignment="1">
      <alignment horizontal="center" wrapText="1"/>
    </xf>
    <xf numFmtId="0" fontId="0" fillId="18" borderId="27" xfId="0" applyFill="1" applyBorder="1" applyAlignment="1">
      <alignment horizontal="center" wrapText="1"/>
    </xf>
    <xf numFmtId="0" fontId="0" fillId="18" borderId="27" xfId="0" applyFill="1" applyBorder="1" applyAlignment="1"/>
    <xf numFmtId="0" fontId="0" fillId="18" borderId="29" xfId="0" applyFill="1" applyBorder="1" applyAlignment="1"/>
    <xf numFmtId="0" fontId="3" fillId="19" borderId="28" xfId="1" applyFont="1" applyFill="1" applyBorder="1" applyAlignment="1">
      <alignment horizontal="center" wrapText="1"/>
    </xf>
    <xf numFmtId="0" fontId="3" fillId="19" borderId="29" xfId="1" applyFont="1" applyFill="1" applyBorder="1" applyAlignment="1">
      <alignment horizontal="center" wrapText="1"/>
    </xf>
    <xf numFmtId="0" fontId="3" fillId="21" borderId="28" xfId="1" applyFont="1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7" xfId="0" applyFill="1" applyBorder="1" applyAlignment="1"/>
    <xf numFmtId="0" fontId="0" fillId="22" borderId="29" xfId="0" applyFill="1" applyBorder="1" applyAlignment="1"/>
    <xf numFmtId="0" fontId="3" fillId="16" borderId="30" xfId="1" applyFont="1" applyFill="1" applyBorder="1" applyAlignment="1">
      <alignment horizontal="center" wrapText="1"/>
    </xf>
    <xf numFmtId="0" fontId="3" fillId="16" borderId="23" xfId="1" applyFont="1" applyFill="1" applyBorder="1" applyAlignment="1">
      <alignment horizontal="center" wrapText="1"/>
    </xf>
    <xf numFmtId="0" fontId="3" fillId="16" borderId="20" xfId="2" applyFont="1" applyFill="1" applyBorder="1" applyAlignment="1">
      <alignment horizontal="center" wrapText="1"/>
    </xf>
    <xf numFmtId="0" fontId="3" fillId="16" borderId="8" xfId="2" applyFont="1" applyFill="1" applyBorder="1" applyAlignment="1">
      <alignment horizontal="center" wrapText="1"/>
    </xf>
    <xf numFmtId="0" fontId="4" fillId="15" borderId="23" xfId="0" applyFont="1" applyFill="1" applyBorder="1" applyAlignment="1">
      <alignment horizontal="center" wrapText="1"/>
    </xf>
    <xf numFmtId="0" fontId="4" fillId="15" borderId="8" xfId="0" applyFont="1" applyFill="1" applyBorder="1" applyAlignment="1">
      <alignment horizontal="center" wrapText="1"/>
    </xf>
    <xf numFmtId="0" fontId="3" fillId="16" borderId="23" xfId="2" applyFont="1" applyFill="1" applyBorder="1" applyAlignment="1">
      <alignment horizontal="center" wrapText="1"/>
    </xf>
    <xf numFmtId="0" fontId="0" fillId="15" borderId="23" xfId="0" applyFill="1" applyBorder="1" applyAlignment="1">
      <alignment horizontal="center" wrapText="1"/>
    </xf>
    <xf numFmtId="0" fontId="0" fillId="23" borderId="10" xfId="0" applyFill="1" applyBorder="1" applyAlignment="1"/>
    <xf numFmtId="0" fontId="0" fillId="23" borderId="31" xfId="0" applyFill="1" applyBorder="1" applyAlignment="1"/>
    <xf numFmtId="0" fontId="3" fillId="16" borderId="32" xfId="1" applyFont="1" applyFill="1" applyBorder="1" applyAlignment="1">
      <alignment horizontal="center" wrapText="1"/>
    </xf>
    <xf numFmtId="0" fontId="3" fillId="17" borderId="24" xfId="1" applyFont="1" applyFill="1" applyBorder="1" applyAlignment="1">
      <alignment horizontal="center" wrapText="1"/>
    </xf>
    <xf numFmtId="0" fontId="0" fillId="18" borderId="25" xfId="0" applyFill="1" applyBorder="1" applyAlignment="1">
      <alignment horizontal="center" wrapText="1"/>
    </xf>
    <xf numFmtId="0" fontId="0" fillId="18" borderId="25" xfId="0" applyFill="1" applyBorder="1" applyAlignment="1"/>
    <xf numFmtId="0" fontId="0" fillId="18" borderId="26" xfId="0" applyFill="1" applyBorder="1" applyAlignment="1"/>
    <xf numFmtId="1" fontId="3" fillId="7" borderId="18" xfId="2" applyNumberFormat="1" applyFon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3" fillId="19" borderId="36" xfId="1" applyFont="1" applyFill="1" applyBorder="1" applyAlignment="1">
      <alignment horizontal="center" wrapText="1"/>
    </xf>
    <xf numFmtId="0" fontId="0" fillId="20" borderId="36" xfId="0" applyFill="1" applyBorder="1" applyAlignment="1">
      <alignment horizontal="center" wrapText="1"/>
    </xf>
    <xf numFmtId="0" fontId="0" fillId="20" borderId="36" xfId="0" applyFill="1" applyBorder="1" applyAlignment="1"/>
    <xf numFmtId="0" fontId="3" fillId="17" borderId="37" xfId="1" applyFont="1" applyFill="1" applyBorder="1" applyAlignment="1">
      <alignment horizontal="center" wrapText="1"/>
    </xf>
    <xf numFmtId="0" fontId="0" fillId="18" borderId="36" xfId="0" applyFill="1" applyBorder="1" applyAlignment="1">
      <alignment horizontal="center" wrapText="1"/>
    </xf>
    <xf numFmtId="0" fontId="0" fillId="18" borderId="36" xfId="0" applyFill="1" applyBorder="1" applyAlignment="1"/>
    <xf numFmtId="0" fontId="0" fillId="18" borderId="38" xfId="0" applyFill="1" applyBorder="1" applyAlignment="1"/>
    <xf numFmtId="1" fontId="3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8" fillId="23" borderId="39" xfId="1" applyFont="1" applyFill="1" applyBorder="1" applyAlignment="1">
      <alignment horizontal="center" vertical="center"/>
    </xf>
    <xf numFmtId="0" fontId="8" fillId="23" borderId="10" xfId="1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1" fontId="3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3" fillId="17" borderId="33" xfId="1" applyFont="1" applyFill="1" applyBorder="1" applyAlignment="1">
      <alignment horizontal="center" wrapText="1"/>
    </xf>
    <xf numFmtId="0" fontId="0" fillId="18" borderId="34" xfId="0" applyFill="1" applyBorder="1" applyAlignment="1">
      <alignment horizontal="center" wrapText="1"/>
    </xf>
    <xf numFmtId="0" fontId="0" fillId="18" borderId="34" xfId="0" applyFill="1" applyBorder="1" applyAlignment="1"/>
    <xf numFmtId="0" fontId="0" fillId="18" borderId="35" xfId="0" applyFill="1" applyBorder="1" applyAlignment="1"/>
    <xf numFmtId="0" fontId="4" fillId="18" borderId="3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18" borderId="38" xfId="0" applyFont="1" applyFill="1" applyBorder="1" applyAlignment="1">
      <alignment horizontal="center"/>
    </xf>
  </cellXfs>
  <cellStyles count="3">
    <cellStyle name="Normal" xfId="0" builtinId="0"/>
    <cellStyle name="Normal_Sheet1" xfId="1"/>
    <cellStyle name="Normal_Sheet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68"/>
  <sheetViews>
    <sheetView tabSelected="1" topLeftCell="A31" workbookViewId="0">
      <selection activeCell="A50" sqref="A50:XFD50"/>
    </sheetView>
  </sheetViews>
  <sheetFormatPr defaultRowHeight="12.75" x14ac:dyDescent="0.2"/>
  <cols>
    <col min="1" max="1" width="57.5703125" bestFit="1" customWidth="1"/>
    <col min="2" max="3" width="6.7109375" customWidth="1"/>
    <col min="4" max="5" width="7.7109375" hidden="1" customWidth="1"/>
    <col min="6" max="6" width="8.42578125" customWidth="1"/>
    <col min="7" max="7" width="7.5703125" customWidth="1"/>
    <col min="8" max="9" width="8.28515625" customWidth="1"/>
    <col min="10" max="10" width="6.7109375" style="1" customWidth="1"/>
    <col min="11" max="11" width="5.140625" customWidth="1"/>
    <col min="12" max="12" width="6.7109375" customWidth="1"/>
    <col min="13" max="13" width="7.7109375" hidden="1" customWidth="1"/>
    <col min="14" max="14" width="8.7109375" hidden="1" customWidth="1"/>
    <col min="15" max="15" width="5.5703125" customWidth="1"/>
    <col min="16" max="16" width="6.5703125" customWidth="1"/>
    <col min="17" max="18" width="8.28515625" customWidth="1"/>
    <col min="19" max="19" width="6.7109375" style="1" customWidth="1"/>
    <col min="20" max="21" width="6.7109375" customWidth="1"/>
    <col min="22" max="23" width="7.7109375" hidden="1" customWidth="1"/>
    <col min="24" max="25" width="6.5703125" customWidth="1"/>
    <col min="26" max="27" width="8.28515625" customWidth="1"/>
    <col min="28" max="28" width="6.7109375" style="1" customWidth="1"/>
    <col min="29" max="30" width="6.7109375" bestFit="1" customWidth="1"/>
    <col min="31" max="32" width="7.7109375" hidden="1" customWidth="1"/>
    <col min="33" max="34" width="5.5703125" bestFit="1" customWidth="1"/>
    <col min="35" max="36" width="8.28515625" bestFit="1" customWidth="1"/>
    <col min="37" max="37" width="6.7109375" style="1" bestFit="1" customWidth="1"/>
    <col min="38" max="39" width="6.7109375" bestFit="1" customWidth="1"/>
    <col min="40" max="41" width="8.7109375" hidden="1" customWidth="1"/>
    <col min="42" max="42" width="5.5703125" bestFit="1" customWidth="1"/>
    <col min="43" max="43" width="8.5703125" bestFit="1" customWidth="1"/>
    <col min="44" max="45" width="8.28515625" bestFit="1" customWidth="1"/>
    <col min="46" max="46" width="7.7109375" bestFit="1" customWidth="1"/>
    <col min="47" max="47" width="5" bestFit="1" customWidth="1"/>
  </cols>
  <sheetData>
    <row r="3" spans="1:48" ht="13.5" thickBot="1" x14ac:dyDescent="0.25"/>
    <row r="4" spans="1:48" x14ac:dyDescent="0.2">
      <c r="A4" s="106" t="s">
        <v>66</v>
      </c>
      <c r="B4" s="111" t="s">
        <v>44</v>
      </c>
      <c r="C4" s="112"/>
      <c r="D4" s="112"/>
      <c r="E4" s="112"/>
      <c r="F4" s="113" t="s">
        <v>50</v>
      </c>
      <c r="G4" s="113"/>
      <c r="H4" s="113"/>
      <c r="I4" s="113"/>
      <c r="J4" s="114"/>
      <c r="K4" s="97" t="s">
        <v>47</v>
      </c>
      <c r="L4" s="98"/>
      <c r="M4" s="98"/>
      <c r="N4" s="98"/>
      <c r="O4" s="99"/>
      <c r="P4" s="99"/>
      <c r="Q4" s="99"/>
      <c r="R4" s="99"/>
      <c r="S4" s="99"/>
      <c r="T4" s="100" t="s">
        <v>48</v>
      </c>
      <c r="U4" s="101"/>
      <c r="V4" s="101"/>
      <c r="W4" s="101"/>
      <c r="X4" s="102"/>
      <c r="Y4" s="102"/>
      <c r="Z4" s="102"/>
      <c r="AA4" s="102"/>
      <c r="AB4" s="103"/>
      <c r="AC4" s="97" t="s">
        <v>49</v>
      </c>
      <c r="AD4" s="98"/>
      <c r="AE4" s="98"/>
      <c r="AF4" s="98"/>
      <c r="AG4" s="99"/>
      <c r="AH4" s="99"/>
      <c r="AI4" s="99"/>
      <c r="AJ4" s="99"/>
      <c r="AK4" s="99"/>
      <c r="AL4" s="115" t="s">
        <v>55</v>
      </c>
      <c r="AM4" s="116"/>
      <c r="AN4" s="116"/>
      <c r="AO4" s="116"/>
      <c r="AP4" s="116"/>
      <c r="AQ4" s="116"/>
      <c r="AR4" s="116"/>
      <c r="AS4" s="116"/>
      <c r="AT4" s="117"/>
    </row>
    <row r="5" spans="1:48" ht="12.75" customHeight="1" x14ac:dyDescent="0.2">
      <c r="A5" s="107"/>
      <c r="B5" s="90" t="s">
        <v>52</v>
      </c>
      <c r="C5" s="87"/>
      <c r="D5" s="84" t="s">
        <v>51</v>
      </c>
      <c r="E5" s="85"/>
      <c r="F5" s="82" t="s">
        <v>50</v>
      </c>
      <c r="G5" s="83"/>
      <c r="H5" s="82" t="s">
        <v>54</v>
      </c>
      <c r="I5" s="86"/>
      <c r="J5" s="109" t="s">
        <v>53</v>
      </c>
      <c r="K5" s="81" t="s">
        <v>52</v>
      </c>
      <c r="L5" s="87"/>
      <c r="M5" s="84" t="s">
        <v>51</v>
      </c>
      <c r="N5" s="85"/>
      <c r="O5" s="82" t="s">
        <v>50</v>
      </c>
      <c r="P5" s="83"/>
      <c r="Q5" s="82" t="s">
        <v>54</v>
      </c>
      <c r="R5" s="86"/>
      <c r="S5" s="95" t="s">
        <v>53</v>
      </c>
      <c r="T5" s="80" t="s">
        <v>52</v>
      </c>
      <c r="U5" s="87"/>
      <c r="V5" s="84" t="s">
        <v>51</v>
      </c>
      <c r="W5" s="85"/>
      <c r="X5" s="82" t="s">
        <v>50</v>
      </c>
      <c r="Y5" s="83"/>
      <c r="Z5" s="82" t="s">
        <v>54</v>
      </c>
      <c r="AA5" s="86"/>
      <c r="AB5" s="104" t="s">
        <v>53</v>
      </c>
      <c r="AC5" s="81" t="s">
        <v>52</v>
      </c>
      <c r="AD5" s="87"/>
      <c r="AE5" s="84" t="s">
        <v>51</v>
      </c>
      <c r="AF5" s="85"/>
      <c r="AG5" s="82" t="s">
        <v>50</v>
      </c>
      <c r="AH5" s="83"/>
      <c r="AI5" s="82" t="s">
        <v>54</v>
      </c>
      <c r="AJ5" s="86"/>
      <c r="AK5" s="95" t="s">
        <v>53</v>
      </c>
      <c r="AL5" s="80" t="s">
        <v>52</v>
      </c>
      <c r="AM5" s="87"/>
      <c r="AN5" s="84" t="s">
        <v>51</v>
      </c>
      <c r="AO5" s="85"/>
      <c r="AP5" s="82" t="s">
        <v>50</v>
      </c>
      <c r="AQ5" s="83"/>
      <c r="AR5" s="82" t="s">
        <v>54</v>
      </c>
      <c r="AS5" s="86"/>
      <c r="AT5" s="104" t="s">
        <v>53</v>
      </c>
    </row>
    <row r="6" spans="1:48" ht="13.5" thickBot="1" x14ac:dyDescent="0.25">
      <c r="A6" s="108"/>
      <c r="B6" s="35" t="s">
        <v>45</v>
      </c>
      <c r="C6" s="4" t="s">
        <v>46</v>
      </c>
      <c r="D6" s="2" t="s">
        <v>45</v>
      </c>
      <c r="E6" s="4" t="s">
        <v>46</v>
      </c>
      <c r="F6" s="6" t="s">
        <v>45</v>
      </c>
      <c r="G6" s="8" t="s">
        <v>46</v>
      </c>
      <c r="H6" s="6" t="s">
        <v>45</v>
      </c>
      <c r="I6" s="8" t="s">
        <v>46</v>
      </c>
      <c r="J6" s="110"/>
      <c r="K6" s="29" t="s">
        <v>45</v>
      </c>
      <c r="L6" s="4" t="s">
        <v>46</v>
      </c>
      <c r="M6" s="2" t="s">
        <v>45</v>
      </c>
      <c r="N6" s="4" t="s">
        <v>46</v>
      </c>
      <c r="O6" s="6" t="s">
        <v>45</v>
      </c>
      <c r="P6" s="8" t="s">
        <v>46</v>
      </c>
      <c r="Q6" s="6" t="s">
        <v>45</v>
      </c>
      <c r="R6" s="8" t="s">
        <v>46</v>
      </c>
      <c r="S6" s="96"/>
      <c r="T6" s="22" t="s">
        <v>45</v>
      </c>
      <c r="U6" s="4" t="s">
        <v>46</v>
      </c>
      <c r="V6" s="2" t="s">
        <v>45</v>
      </c>
      <c r="W6" s="4" t="s">
        <v>46</v>
      </c>
      <c r="X6" s="6" t="s">
        <v>45</v>
      </c>
      <c r="Y6" s="8" t="s">
        <v>46</v>
      </c>
      <c r="Z6" s="6" t="s">
        <v>45</v>
      </c>
      <c r="AA6" s="8" t="s">
        <v>46</v>
      </c>
      <c r="AB6" s="105"/>
      <c r="AC6" s="29" t="s">
        <v>45</v>
      </c>
      <c r="AD6" s="4" t="s">
        <v>46</v>
      </c>
      <c r="AE6" s="2" t="s">
        <v>45</v>
      </c>
      <c r="AF6" s="4" t="s">
        <v>46</v>
      </c>
      <c r="AG6" s="6" t="s">
        <v>45</v>
      </c>
      <c r="AH6" s="8" t="s">
        <v>46</v>
      </c>
      <c r="AI6" s="6" t="s">
        <v>45</v>
      </c>
      <c r="AJ6" s="8" t="s">
        <v>46</v>
      </c>
      <c r="AK6" s="96"/>
      <c r="AL6" s="22" t="s">
        <v>45</v>
      </c>
      <c r="AM6" s="4" t="s">
        <v>46</v>
      </c>
      <c r="AN6" s="2" t="s">
        <v>45</v>
      </c>
      <c r="AO6" s="4" t="s">
        <v>46</v>
      </c>
      <c r="AP6" s="6" t="s">
        <v>45</v>
      </c>
      <c r="AQ6" s="8" t="s">
        <v>46</v>
      </c>
      <c r="AR6" s="6" t="s">
        <v>45</v>
      </c>
      <c r="AS6" s="8" t="s">
        <v>46</v>
      </c>
      <c r="AT6" s="105"/>
    </row>
    <row r="7" spans="1:48" x14ac:dyDescent="0.2">
      <c r="A7" s="66" t="s">
        <v>0</v>
      </c>
      <c r="B7" s="37">
        <v>6</v>
      </c>
      <c r="C7" s="5">
        <v>13</v>
      </c>
      <c r="D7" s="3">
        <v>332</v>
      </c>
      <c r="E7" s="5">
        <v>1065</v>
      </c>
      <c r="F7" s="7">
        <f t="shared" ref="F7:F26" si="0">IF(B7&gt;0,D7/B7,"")</f>
        <v>55.333333333333336</v>
      </c>
      <c r="G7" s="9">
        <f t="shared" ref="G7:G26" si="1">IF(C7&gt;0,E7/C7,"")</f>
        <v>81.92307692307692</v>
      </c>
      <c r="H7" s="10">
        <f>IF(AND(B7&gt;0, J7&gt;0),B7/J7,"")</f>
        <v>0.31578947368421051</v>
      </c>
      <c r="I7" s="11">
        <f t="shared" ref="I7" si="2">IF(AND(C7&gt;0, J7&gt;0),C7/J7,"")</f>
        <v>0.68421052631578949</v>
      </c>
      <c r="J7" s="38">
        <f>B7+C7</f>
        <v>19</v>
      </c>
      <c r="K7" s="30">
        <v>2</v>
      </c>
      <c r="L7" s="5">
        <v>10</v>
      </c>
      <c r="M7" s="3">
        <v>137</v>
      </c>
      <c r="N7" s="5">
        <v>834</v>
      </c>
      <c r="O7" s="7">
        <f t="shared" ref="O7:O26" si="3">IF(K7&gt;0,M7/K7,"")</f>
        <v>68.5</v>
      </c>
      <c r="P7" s="9">
        <f t="shared" ref="P7:P26" si="4">IF(L7&gt;0,N7/L7,"")</f>
        <v>83.4</v>
      </c>
      <c r="Q7" s="10">
        <f t="shared" ref="Q7:Q26" si="5">IF(S7&gt;0,K7/S7,"")</f>
        <v>0.16666666666666666</v>
      </c>
      <c r="R7" s="11">
        <f>IF(S7&gt;0,L7/S7,"")</f>
        <v>0.83333333333333337</v>
      </c>
      <c r="S7" s="44">
        <f>K7+L7</f>
        <v>12</v>
      </c>
      <c r="T7" s="24">
        <v>18</v>
      </c>
      <c r="U7" s="5">
        <v>11</v>
      </c>
      <c r="V7" s="3">
        <v>1120</v>
      </c>
      <c r="W7" s="5">
        <v>898</v>
      </c>
      <c r="X7" s="7">
        <f t="shared" ref="X7:X62" si="6">IF(T7&gt;0,V7/T7,"")</f>
        <v>62.222222222222221</v>
      </c>
      <c r="Y7" s="9">
        <f t="shared" ref="Y7:Y59" si="7">IF(U7&gt;0,W7/U7,"")</f>
        <v>81.63636363636364</v>
      </c>
      <c r="Z7" s="10">
        <f>IF(AND(T7&gt;0, AB7&gt;0),T7/AB7,"")</f>
        <v>0.62068965517241381</v>
      </c>
      <c r="AA7" s="11">
        <f t="shared" ref="AA7" si="8">IF(AND(U7&gt;0, AB7&gt;0),U7/AB7,"")</f>
        <v>0.37931034482758619</v>
      </c>
      <c r="AB7" s="25">
        <f>T7+U7</f>
        <v>29</v>
      </c>
      <c r="AC7" s="30">
        <v>17</v>
      </c>
      <c r="AD7" s="5">
        <v>11</v>
      </c>
      <c r="AE7" s="3">
        <v>1042</v>
      </c>
      <c r="AF7" s="5">
        <v>896</v>
      </c>
      <c r="AG7" s="7">
        <f t="shared" ref="AG7:AG60" si="9">IF(AC7&gt;0,AE7/AC7,"")</f>
        <v>61.294117647058826</v>
      </c>
      <c r="AH7" s="9">
        <f t="shared" ref="AH7:AH60" si="10">IF(AD7&gt;0,AF7/AD7,"")</f>
        <v>81.454545454545453</v>
      </c>
      <c r="AI7" s="10">
        <f>IF(AND(AC7&gt;0, AK7&gt;0),AC7/AK7,"")</f>
        <v>0.6071428571428571</v>
      </c>
      <c r="AJ7" s="11">
        <f t="shared" ref="AJ7" si="11">IF(AND(AD7&gt;0, AK7&gt;0),AD7/AK7,"")</f>
        <v>0.39285714285714285</v>
      </c>
      <c r="AK7" s="44">
        <f>AC7+AD7</f>
        <v>28</v>
      </c>
      <c r="AL7" s="24">
        <f t="shared" ref="AL7:AL26" si="12">B7+K7+T7+AC7</f>
        <v>43</v>
      </c>
      <c r="AM7" s="5">
        <f t="shared" ref="AM7:AM26" si="13">C7+L7+U7+AD7</f>
        <v>45</v>
      </c>
      <c r="AN7" s="3">
        <f t="shared" ref="AN7:AN26" si="14">D7+M7+AE7+V7</f>
        <v>2631</v>
      </c>
      <c r="AO7" s="5">
        <f t="shared" ref="AO7:AO26" si="15">E7+N7+AF7+W7</f>
        <v>3693</v>
      </c>
      <c r="AP7" s="7">
        <f>IF(AL7&gt;0,AN7/AL7,"")</f>
        <v>61.186046511627907</v>
      </c>
      <c r="AQ7" s="9">
        <f>IF(AM7&gt;0,AO7/AM7,"")</f>
        <v>82.066666666666663</v>
      </c>
      <c r="AR7" s="10">
        <f>IF(AND(AL7&gt;0, AT7&gt;0),AL7/AT7,"")</f>
        <v>0.48863636363636365</v>
      </c>
      <c r="AS7" s="11">
        <f t="shared" ref="AS7:AS62" si="16">IF(AND(AM7&gt;0, AT7&gt;0),AM7/AT7,"")</f>
        <v>0.51136363636363635</v>
      </c>
      <c r="AT7" s="25">
        <f>AL7+AM7</f>
        <v>88</v>
      </c>
    </row>
    <row r="8" spans="1:48" x14ac:dyDescent="0.2">
      <c r="A8" s="65" t="s">
        <v>1</v>
      </c>
      <c r="B8" s="37">
        <v>11</v>
      </c>
      <c r="C8" s="5">
        <v>3</v>
      </c>
      <c r="D8" s="3">
        <v>666</v>
      </c>
      <c r="E8" s="5">
        <v>248</v>
      </c>
      <c r="F8" s="7">
        <f t="shared" si="0"/>
        <v>60.545454545454547</v>
      </c>
      <c r="G8" s="9">
        <f t="shared" si="1"/>
        <v>82.666666666666671</v>
      </c>
      <c r="H8" s="10">
        <f t="shared" ref="H8:H62" si="17">IF(AND(B8&gt;0, J8&gt;0),B8/J8,"")</f>
        <v>0.7857142857142857</v>
      </c>
      <c r="I8" s="11">
        <f t="shared" ref="I8:I62" si="18">IF(AND(C8&gt;0, J8&gt;0),C8/J8,"")</f>
        <v>0.21428571428571427</v>
      </c>
      <c r="J8" s="38">
        <f t="shared" ref="J8:J62" si="19">B8+C8</f>
        <v>14</v>
      </c>
      <c r="K8" s="30">
        <v>6</v>
      </c>
      <c r="L8" s="5">
        <v>7</v>
      </c>
      <c r="M8" s="3">
        <v>408</v>
      </c>
      <c r="N8" s="5">
        <v>589</v>
      </c>
      <c r="O8" s="7">
        <f t="shared" si="3"/>
        <v>68</v>
      </c>
      <c r="P8" s="9">
        <f t="shared" si="4"/>
        <v>84.142857142857139</v>
      </c>
      <c r="Q8" s="10">
        <f t="shared" si="5"/>
        <v>0.46153846153846156</v>
      </c>
      <c r="R8" s="11">
        <f t="shared" ref="R8:R62" si="20">IF(S8&gt;0,L8/S8,"")</f>
        <v>0.53846153846153844</v>
      </c>
      <c r="S8" s="44">
        <f t="shared" ref="S8:S62" si="21">K8+L8</f>
        <v>13</v>
      </c>
      <c r="T8" s="24">
        <v>12</v>
      </c>
      <c r="U8" s="5">
        <v>4</v>
      </c>
      <c r="V8" s="3">
        <v>642</v>
      </c>
      <c r="W8" s="5">
        <v>332</v>
      </c>
      <c r="X8" s="7">
        <f t="shared" si="6"/>
        <v>53.5</v>
      </c>
      <c r="Y8" s="9">
        <f t="shared" si="7"/>
        <v>83</v>
      </c>
      <c r="Z8" s="10">
        <f>IF(AND(T8&gt;0, AB8&gt;0),T8/AB8,"")</f>
        <v>0.75</v>
      </c>
      <c r="AA8" s="11">
        <f t="shared" ref="AA8:AA9" si="22">IF(AND(U8&gt;0, AB8&gt;0),U8/AB8,"")</f>
        <v>0.25</v>
      </c>
      <c r="AB8" s="25">
        <f t="shared" ref="AB8:AB62" si="23">T8+U8</f>
        <v>16</v>
      </c>
      <c r="AC8" s="30">
        <v>8</v>
      </c>
      <c r="AD8" s="5">
        <v>3</v>
      </c>
      <c r="AE8" s="3">
        <v>437</v>
      </c>
      <c r="AF8" s="5">
        <v>246</v>
      </c>
      <c r="AG8" s="7">
        <f t="shared" si="9"/>
        <v>54.625</v>
      </c>
      <c r="AH8" s="9">
        <f t="shared" si="10"/>
        <v>82</v>
      </c>
      <c r="AI8" s="10">
        <f t="shared" ref="AI8:AI62" si="24">IF(AND(AC8&gt;0, AK8&gt;0),AC8/AK8,"")</f>
        <v>0.72727272727272729</v>
      </c>
      <c r="AJ8" s="11">
        <f t="shared" ref="AJ8:AJ62" si="25">IF(AND(AD8&gt;0, AK8&gt;0),AD8/AK8,"")</f>
        <v>0.27272727272727271</v>
      </c>
      <c r="AK8" s="44">
        <f t="shared" ref="AK8:AK61" si="26">AC8+AD8</f>
        <v>11</v>
      </c>
      <c r="AL8" s="24">
        <f t="shared" si="12"/>
        <v>37</v>
      </c>
      <c r="AM8" s="5">
        <f t="shared" si="13"/>
        <v>17</v>
      </c>
      <c r="AN8" s="3">
        <f t="shared" si="14"/>
        <v>2153</v>
      </c>
      <c r="AO8" s="5">
        <f t="shared" si="15"/>
        <v>1415</v>
      </c>
      <c r="AP8" s="7">
        <f t="shared" ref="AP8:AP61" si="27">IF(AL8&gt;0,AN8/AL8,"")</f>
        <v>58.189189189189186</v>
      </c>
      <c r="AQ8" s="9">
        <f t="shared" ref="AQ8:AQ61" si="28">IF(AM8&gt;0,AO8/AM8,"")</f>
        <v>83.235294117647058</v>
      </c>
      <c r="AR8" s="10">
        <f t="shared" ref="AR8:AR62" si="29">IF(AND(AL8&gt;0, AT8&gt;0),AL8/AT8,"")</f>
        <v>0.68518518518518523</v>
      </c>
      <c r="AS8" s="11">
        <f t="shared" si="16"/>
        <v>0.31481481481481483</v>
      </c>
      <c r="AT8" s="25">
        <f t="shared" ref="AT8:AT61" si="30">AL8+AM8</f>
        <v>54</v>
      </c>
    </row>
    <row r="9" spans="1:48" x14ac:dyDescent="0.2">
      <c r="A9" s="65" t="s">
        <v>2</v>
      </c>
      <c r="B9" s="37">
        <v>20</v>
      </c>
      <c r="C9" s="5">
        <v>21</v>
      </c>
      <c r="D9" s="3">
        <v>1313</v>
      </c>
      <c r="E9" s="5">
        <v>1731</v>
      </c>
      <c r="F9" s="7">
        <f t="shared" si="0"/>
        <v>65.650000000000006</v>
      </c>
      <c r="G9" s="9">
        <f t="shared" si="1"/>
        <v>82.428571428571431</v>
      </c>
      <c r="H9" s="10">
        <f t="shared" si="17"/>
        <v>0.48780487804878048</v>
      </c>
      <c r="I9" s="11">
        <f t="shared" si="18"/>
        <v>0.51219512195121952</v>
      </c>
      <c r="J9" s="38">
        <f t="shared" si="19"/>
        <v>41</v>
      </c>
      <c r="K9" s="30">
        <v>11</v>
      </c>
      <c r="L9" s="5">
        <v>27</v>
      </c>
      <c r="M9" s="3">
        <v>706</v>
      </c>
      <c r="N9" s="5">
        <v>2258</v>
      </c>
      <c r="O9" s="7">
        <f t="shared" si="3"/>
        <v>64.181818181818187</v>
      </c>
      <c r="P9" s="9">
        <f t="shared" si="4"/>
        <v>83.629629629629633</v>
      </c>
      <c r="Q9" s="10">
        <f t="shared" si="5"/>
        <v>0.28947368421052633</v>
      </c>
      <c r="R9" s="11">
        <f t="shared" si="20"/>
        <v>0.71052631578947367</v>
      </c>
      <c r="S9" s="44">
        <f t="shared" si="21"/>
        <v>38</v>
      </c>
      <c r="T9" s="24">
        <v>17</v>
      </c>
      <c r="U9" s="5">
        <v>25</v>
      </c>
      <c r="V9" s="3">
        <v>982</v>
      </c>
      <c r="W9" s="5">
        <v>2015</v>
      </c>
      <c r="X9" s="7">
        <f t="shared" si="6"/>
        <v>57.764705882352942</v>
      </c>
      <c r="Y9" s="9">
        <f t="shared" si="7"/>
        <v>80.599999999999994</v>
      </c>
      <c r="Z9" s="10">
        <f t="shared" ref="Z9:Z62" si="31">IF(AND(T9&gt;0, AB9&gt;0),T9/AB9,"")</f>
        <v>0.40476190476190477</v>
      </c>
      <c r="AA9" s="11">
        <f t="shared" si="22"/>
        <v>0.59523809523809523</v>
      </c>
      <c r="AB9" s="25">
        <f t="shared" si="23"/>
        <v>42</v>
      </c>
      <c r="AC9" s="30">
        <v>21</v>
      </c>
      <c r="AD9" s="5">
        <v>31</v>
      </c>
      <c r="AE9" s="3">
        <v>1288</v>
      </c>
      <c r="AF9" s="5">
        <v>2556</v>
      </c>
      <c r="AG9" s="7">
        <f t="shared" si="9"/>
        <v>61.333333333333336</v>
      </c>
      <c r="AH9" s="9">
        <f t="shared" si="10"/>
        <v>82.451612903225808</v>
      </c>
      <c r="AI9" s="10">
        <f t="shared" si="24"/>
        <v>0.40384615384615385</v>
      </c>
      <c r="AJ9" s="11">
        <f t="shared" si="25"/>
        <v>0.59615384615384615</v>
      </c>
      <c r="AK9" s="44">
        <f t="shared" si="26"/>
        <v>52</v>
      </c>
      <c r="AL9" s="24">
        <f t="shared" si="12"/>
        <v>69</v>
      </c>
      <c r="AM9" s="5">
        <f t="shared" si="13"/>
        <v>104</v>
      </c>
      <c r="AN9" s="3">
        <f t="shared" si="14"/>
        <v>4289</v>
      </c>
      <c r="AO9" s="5">
        <f t="shared" si="15"/>
        <v>8560</v>
      </c>
      <c r="AP9" s="7">
        <f t="shared" si="27"/>
        <v>62.159420289855071</v>
      </c>
      <c r="AQ9" s="9">
        <f t="shared" si="28"/>
        <v>82.307692307692307</v>
      </c>
      <c r="AR9" s="10">
        <f t="shared" si="29"/>
        <v>0.39884393063583817</v>
      </c>
      <c r="AS9" s="11">
        <f t="shared" si="16"/>
        <v>0.60115606936416188</v>
      </c>
      <c r="AT9" s="25">
        <f t="shared" si="30"/>
        <v>173</v>
      </c>
    </row>
    <row r="10" spans="1:48" x14ac:dyDescent="0.2">
      <c r="A10" s="65" t="s">
        <v>3</v>
      </c>
      <c r="B10" s="37">
        <v>4</v>
      </c>
      <c r="C10" s="16">
        <v>3</v>
      </c>
      <c r="D10" s="3">
        <v>236</v>
      </c>
      <c r="E10" s="16">
        <v>231</v>
      </c>
      <c r="F10" s="7">
        <f t="shared" si="0"/>
        <v>59</v>
      </c>
      <c r="G10" s="9">
        <f t="shared" si="1"/>
        <v>77</v>
      </c>
      <c r="H10" s="10">
        <f t="shared" si="17"/>
        <v>0.5714285714285714</v>
      </c>
      <c r="I10" s="11">
        <f t="shared" si="18"/>
        <v>0.42857142857142855</v>
      </c>
      <c r="J10" s="38">
        <f t="shared" si="19"/>
        <v>7</v>
      </c>
      <c r="K10" s="30">
        <v>2</v>
      </c>
      <c r="L10" s="16">
        <v>2</v>
      </c>
      <c r="M10" s="3">
        <v>121</v>
      </c>
      <c r="N10" s="16">
        <v>155</v>
      </c>
      <c r="O10" s="7">
        <f t="shared" si="3"/>
        <v>60.5</v>
      </c>
      <c r="P10" s="9">
        <f t="shared" si="4"/>
        <v>77.5</v>
      </c>
      <c r="Q10" s="10">
        <f t="shared" si="5"/>
        <v>0.5</v>
      </c>
      <c r="R10" s="11">
        <f t="shared" si="20"/>
        <v>0.5</v>
      </c>
      <c r="S10" s="44">
        <f t="shared" si="21"/>
        <v>4</v>
      </c>
      <c r="T10" s="24">
        <v>3</v>
      </c>
      <c r="U10" s="16">
        <v>1</v>
      </c>
      <c r="V10" s="3">
        <v>139</v>
      </c>
      <c r="W10" s="16">
        <v>75</v>
      </c>
      <c r="X10" s="7">
        <f t="shared" si="6"/>
        <v>46.333333333333336</v>
      </c>
      <c r="Y10" s="9">
        <f t="shared" si="7"/>
        <v>75</v>
      </c>
      <c r="Z10" s="10">
        <f t="shared" si="31"/>
        <v>0.75</v>
      </c>
      <c r="AA10" s="11">
        <f t="shared" ref="AA10:AA62" si="32">IF(AND(U10&gt;0, AB10&gt;0),U10/AB10,"")</f>
        <v>0.25</v>
      </c>
      <c r="AB10" s="25">
        <f t="shared" si="23"/>
        <v>4</v>
      </c>
      <c r="AC10" s="30">
        <v>3</v>
      </c>
      <c r="AD10" s="5">
        <v>2</v>
      </c>
      <c r="AE10" s="3">
        <v>196</v>
      </c>
      <c r="AF10" s="5">
        <v>160</v>
      </c>
      <c r="AG10" s="7">
        <f t="shared" si="9"/>
        <v>65.333333333333329</v>
      </c>
      <c r="AH10" s="9">
        <f t="shared" si="10"/>
        <v>80</v>
      </c>
      <c r="AI10" s="10">
        <f t="shared" si="24"/>
        <v>0.6</v>
      </c>
      <c r="AJ10" s="11">
        <f t="shared" si="25"/>
        <v>0.4</v>
      </c>
      <c r="AK10" s="44">
        <f t="shared" si="26"/>
        <v>5</v>
      </c>
      <c r="AL10" s="24">
        <f t="shared" si="12"/>
        <v>12</v>
      </c>
      <c r="AM10" s="5">
        <f t="shared" si="13"/>
        <v>8</v>
      </c>
      <c r="AN10" s="3">
        <f t="shared" si="14"/>
        <v>692</v>
      </c>
      <c r="AO10" s="5">
        <f t="shared" si="15"/>
        <v>621</v>
      </c>
      <c r="AP10" s="7">
        <f t="shared" si="27"/>
        <v>57.666666666666664</v>
      </c>
      <c r="AQ10" s="9">
        <f t="shared" si="28"/>
        <v>77.625</v>
      </c>
      <c r="AR10" s="10">
        <f t="shared" si="29"/>
        <v>0.6</v>
      </c>
      <c r="AS10" s="11">
        <f t="shared" si="16"/>
        <v>0.4</v>
      </c>
      <c r="AT10" s="25">
        <f t="shared" si="30"/>
        <v>20</v>
      </c>
    </row>
    <row r="11" spans="1:48" x14ac:dyDescent="0.2">
      <c r="A11" s="65" t="s">
        <v>60</v>
      </c>
      <c r="B11" s="39">
        <v>1</v>
      </c>
      <c r="C11" s="16"/>
      <c r="D11" s="17">
        <v>63</v>
      </c>
      <c r="E11" s="16"/>
      <c r="F11" s="7">
        <f t="shared" si="0"/>
        <v>63</v>
      </c>
      <c r="G11" s="9" t="str">
        <f t="shared" si="1"/>
        <v/>
      </c>
      <c r="H11" s="10">
        <f t="shared" si="17"/>
        <v>1</v>
      </c>
      <c r="I11" s="11" t="str">
        <f t="shared" si="18"/>
        <v/>
      </c>
      <c r="J11" s="38">
        <f t="shared" si="19"/>
        <v>1</v>
      </c>
      <c r="K11" s="17"/>
      <c r="L11" s="16"/>
      <c r="M11" s="17"/>
      <c r="N11" s="16"/>
      <c r="O11" s="7" t="str">
        <f t="shared" si="3"/>
        <v/>
      </c>
      <c r="P11" s="9" t="str">
        <f t="shared" si="4"/>
        <v/>
      </c>
      <c r="Q11" s="10" t="str">
        <f t="shared" si="5"/>
        <v/>
      </c>
      <c r="R11" s="11" t="str">
        <f t="shared" si="20"/>
        <v/>
      </c>
      <c r="S11" s="44">
        <f t="shared" si="21"/>
        <v>0</v>
      </c>
      <c r="T11" s="26">
        <v>1</v>
      </c>
      <c r="U11" s="16"/>
      <c r="V11" s="17">
        <v>61</v>
      </c>
      <c r="W11" s="16"/>
      <c r="X11" s="7">
        <f t="shared" si="6"/>
        <v>61</v>
      </c>
      <c r="Y11" s="9" t="str">
        <f t="shared" si="7"/>
        <v/>
      </c>
      <c r="Z11" s="10">
        <f t="shared" si="31"/>
        <v>1</v>
      </c>
      <c r="AA11" s="11" t="str">
        <f t="shared" si="32"/>
        <v/>
      </c>
      <c r="AB11" s="25">
        <f t="shared" si="23"/>
        <v>1</v>
      </c>
      <c r="AC11" s="30"/>
      <c r="AD11" s="5"/>
      <c r="AE11" s="3"/>
      <c r="AF11" s="5"/>
      <c r="AG11" s="7" t="str">
        <f t="shared" si="9"/>
        <v/>
      </c>
      <c r="AH11" s="9" t="str">
        <f t="shared" si="10"/>
        <v/>
      </c>
      <c r="AI11" s="10" t="str">
        <f t="shared" si="24"/>
        <v/>
      </c>
      <c r="AJ11" s="11" t="str">
        <f t="shared" si="25"/>
        <v/>
      </c>
      <c r="AK11" s="44">
        <f t="shared" si="26"/>
        <v>0</v>
      </c>
      <c r="AL11" s="24">
        <f t="shared" si="12"/>
        <v>2</v>
      </c>
      <c r="AM11" s="5">
        <f t="shared" si="13"/>
        <v>0</v>
      </c>
      <c r="AN11" s="3">
        <f t="shared" si="14"/>
        <v>124</v>
      </c>
      <c r="AO11" s="5">
        <f t="shared" si="15"/>
        <v>0</v>
      </c>
      <c r="AP11" s="7">
        <f t="shared" si="27"/>
        <v>62</v>
      </c>
      <c r="AQ11" s="9" t="str">
        <f t="shared" si="28"/>
        <v/>
      </c>
      <c r="AR11" s="10">
        <f t="shared" si="29"/>
        <v>1</v>
      </c>
      <c r="AS11" s="11" t="str">
        <f>IF(AND(AM11&gt;0, AT11&gt;0),AM11/AT11,"")</f>
        <v/>
      </c>
      <c r="AT11" s="25">
        <f t="shared" si="30"/>
        <v>2</v>
      </c>
      <c r="AV11">
        <f>0/2</f>
        <v>0</v>
      </c>
    </row>
    <row r="12" spans="1:48" x14ac:dyDescent="0.2">
      <c r="A12" s="65" t="s">
        <v>4</v>
      </c>
      <c r="B12" s="37">
        <v>2</v>
      </c>
      <c r="C12" s="5">
        <v>3</v>
      </c>
      <c r="D12" s="3">
        <v>124</v>
      </c>
      <c r="E12" s="5">
        <v>240</v>
      </c>
      <c r="F12" s="7">
        <f t="shared" si="0"/>
        <v>62</v>
      </c>
      <c r="G12" s="9">
        <f t="shared" si="1"/>
        <v>80</v>
      </c>
      <c r="H12" s="10">
        <f t="shared" si="17"/>
        <v>0.4</v>
      </c>
      <c r="I12" s="11">
        <f t="shared" si="18"/>
        <v>0.6</v>
      </c>
      <c r="J12" s="38">
        <f t="shared" si="19"/>
        <v>5</v>
      </c>
      <c r="K12" s="30"/>
      <c r="L12" s="5">
        <v>2</v>
      </c>
      <c r="M12" s="3"/>
      <c r="N12" s="5">
        <v>157</v>
      </c>
      <c r="O12" s="7" t="str">
        <f t="shared" si="3"/>
        <v/>
      </c>
      <c r="P12" s="9">
        <f t="shared" si="4"/>
        <v>78.5</v>
      </c>
      <c r="Q12" s="10">
        <f t="shared" si="5"/>
        <v>0</v>
      </c>
      <c r="R12" s="11">
        <f t="shared" si="20"/>
        <v>1</v>
      </c>
      <c r="S12" s="44">
        <f t="shared" si="21"/>
        <v>2</v>
      </c>
      <c r="T12" s="24">
        <v>2</v>
      </c>
      <c r="U12" s="5">
        <v>2</v>
      </c>
      <c r="V12" s="3">
        <v>126</v>
      </c>
      <c r="W12" s="5">
        <v>152</v>
      </c>
      <c r="X12" s="7">
        <f t="shared" si="6"/>
        <v>63</v>
      </c>
      <c r="Y12" s="9">
        <f t="shared" si="7"/>
        <v>76</v>
      </c>
      <c r="Z12" s="10">
        <f t="shared" si="31"/>
        <v>0.5</v>
      </c>
      <c r="AA12" s="11">
        <f t="shared" si="32"/>
        <v>0.5</v>
      </c>
      <c r="AB12" s="25">
        <f t="shared" si="23"/>
        <v>4</v>
      </c>
      <c r="AC12" s="30">
        <v>2</v>
      </c>
      <c r="AD12" s="5"/>
      <c r="AE12" s="3">
        <v>131</v>
      </c>
      <c r="AF12" s="5"/>
      <c r="AG12" s="7">
        <f t="shared" si="9"/>
        <v>65.5</v>
      </c>
      <c r="AH12" s="9" t="str">
        <f t="shared" si="10"/>
        <v/>
      </c>
      <c r="AI12" s="10">
        <f t="shared" si="24"/>
        <v>1</v>
      </c>
      <c r="AJ12" s="11" t="str">
        <f t="shared" si="25"/>
        <v/>
      </c>
      <c r="AK12" s="44">
        <f t="shared" si="26"/>
        <v>2</v>
      </c>
      <c r="AL12" s="24">
        <f t="shared" si="12"/>
        <v>6</v>
      </c>
      <c r="AM12" s="5">
        <f t="shared" si="13"/>
        <v>7</v>
      </c>
      <c r="AN12" s="3">
        <f t="shared" si="14"/>
        <v>381</v>
      </c>
      <c r="AO12" s="5">
        <f t="shared" si="15"/>
        <v>549</v>
      </c>
      <c r="AP12" s="7">
        <f t="shared" si="27"/>
        <v>63.5</v>
      </c>
      <c r="AQ12" s="9">
        <f t="shared" si="28"/>
        <v>78.428571428571431</v>
      </c>
      <c r="AR12" s="10">
        <f t="shared" si="29"/>
        <v>0.46153846153846156</v>
      </c>
      <c r="AS12" s="11">
        <f t="shared" si="16"/>
        <v>0.53846153846153844</v>
      </c>
      <c r="AT12" s="25">
        <f t="shared" si="30"/>
        <v>13</v>
      </c>
    </row>
    <row r="13" spans="1:48" x14ac:dyDescent="0.2">
      <c r="A13" s="65" t="s">
        <v>56</v>
      </c>
      <c r="B13" s="37"/>
      <c r="C13" s="5"/>
      <c r="D13" s="3"/>
      <c r="E13" s="5"/>
      <c r="F13" s="7" t="str">
        <f t="shared" si="0"/>
        <v/>
      </c>
      <c r="G13" s="9" t="str">
        <f t="shared" si="1"/>
        <v/>
      </c>
      <c r="H13" s="10" t="str">
        <f t="shared" si="17"/>
        <v/>
      </c>
      <c r="I13" s="11" t="str">
        <f t="shared" si="18"/>
        <v/>
      </c>
      <c r="J13" s="38">
        <f t="shared" si="19"/>
        <v>0</v>
      </c>
      <c r="K13" s="30"/>
      <c r="L13" s="5"/>
      <c r="M13" s="3"/>
      <c r="N13" s="5"/>
      <c r="O13" s="7" t="str">
        <f t="shared" si="3"/>
        <v/>
      </c>
      <c r="P13" s="9" t="str">
        <f t="shared" si="4"/>
        <v/>
      </c>
      <c r="Q13" s="10" t="str">
        <f t="shared" si="5"/>
        <v/>
      </c>
      <c r="R13" s="11" t="str">
        <f t="shared" si="20"/>
        <v/>
      </c>
      <c r="S13" s="44">
        <f t="shared" si="21"/>
        <v>0</v>
      </c>
      <c r="T13" s="24">
        <v>1</v>
      </c>
      <c r="U13" s="5">
        <v>1</v>
      </c>
      <c r="V13" s="3">
        <v>38</v>
      </c>
      <c r="W13" s="5">
        <v>81</v>
      </c>
      <c r="X13" s="7">
        <f t="shared" si="6"/>
        <v>38</v>
      </c>
      <c r="Y13" s="9">
        <f t="shared" si="7"/>
        <v>81</v>
      </c>
      <c r="Z13" s="10">
        <f t="shared" si="31"/>
        <v>0.5</v>
      </c>
      <c r="AA13" s="11">
        <f t="shared" si="32"/>
        <v>0.5</v>
      </c>
      <c r="AB13" s="25">
        <f t="shared" si="23"/>
        <v>2</v>
      </c>
      <c r="AC13" s="30">
        <v>1</v>
      </c>
      <c r="AD13" s="5">
        <v>1</v>
      </c>
      <c r="AE13" s="3">
        <v>34</v>
      </c>
      <c r="AF13" s="5">
        <v>76</v>
      </c>
      <c r="AG13" s="7">
        <f t="shared" si="9"/>
        <v>34</v>
      </c>
      <c r="AH13" s="9">
        <f t="shared" si="10"/>
        <v>76</v>
      </c>
      <c r="AI13" s="10">
        <f t="shared" si="24"/>
        <v>0.5</v>
      </c>
      <c r="AJ13" s="11">
        <f t="shared" si="25"/>
        <v>0.5</v>
      </c>
      <c r="AK13" s="44">
        <f t="shared" si="26"/>
        <v>2</v>
      </c>
      <c r="AL13" s="24">
        <f t="shared" si="12"/>
        <v>2</v>
      </c>
      <c r="AM13" s="5">
        <f t="shared" si="13"/>
        <v>2</v>
      </c>
      <c r="AN13" s="3">
        <f t="shared" si="14"/>
        <v>72</v>
      </c>
      <c r="AO13" s="5">
        <f t="shared" si="15"/>
        <v>157</v>
      </c>
      <c r="AP13" s="7">
        <f t="shared" si="27"/>
        <v>36</v>
      </c>
      <c r="AQ13" s="9">
        <f t="shared" si="28"/>
        <v>78.5</v>
      </c>
      <c r="AR13" s="10">
        <f t="shared" si="29"/>
        <v>0.5</v>
      </c>
      <c r="AS13" s="11">
        <f t="shared" si="16"/>
        <v>0.5</v>
      </c>
      <c r="AT13" s="25">
        <f t="shared" si="30"/>
        <v>4</v>
      </c>
    </row>
    <row r="14" spans="1:48" x14ac:dyDescent="0.2">
      <c r="A14" s="65" t="s">
        <v>5</v>
      </c>
      <c r="B14" s="37">
        <v>136</v>
      </c>
      <c r="C14" s="5">
        <v>158</v>
      </c>
      <c r="D14" s="3">
        <v>8790</v>
      </c>
      <c r="E14" s="5">
        <v>12781</v>
      </c>
      <c r="F14" s="7">
        <f t="shared" si="0"/>
        <v>64.632352941176464</v>
      </c>
      <c r="G14" s="9">
        <f t="shared" si="1"/>
        <v>80.892405063291136</v>
      </c>
      <c r="H14" s="10">
        <f t="shared" si="17"/>
        <v>0.46258503401360546</v>
      </c>
      <c r="I14" s="11">
        <f t="shared" si="18"/>
        <v>0.5374149659863946</v>
      </c>
      <c r="J14" s="38">
        <f t="shared" si="19"/>
        <v>294</v>
      </c>
      <c r="K14" s="30">
        <v>87</v>
      </c>
      <c r="L14" s="5">
        <v>143</v>
      </c>
      <c r="M14" s="3">
        <v>5463</v>
      </c>
      <c r="N14" s="5">
        <v>12065</v>
      </c>
      <c r="O14" s="7">
        <f t="shared" si="3"/>
        <v>62.793103448275865</v>
      </c>
      <c r="P14" s="9">
        <f t="shared" si="4"/>
        <v>84.370629370629374</v>
      </c>
      <c r="Q14" s="10">
        <f t="shared" si="5"/>
        <v>0.37826086956521737</v>
      </c>
      <c r="R14" s="11">
        <f t="shared" si="20"/>
        <v>0.62173913043478257</v>
      </c>
      <c r="S14" s="44">
        <f t="shared" si="21"/>
        <v>230</v>
      </c>
      <c r="T14" s="24">
        <v>180</v>
      </c>
      <c r="U14" s="5">
        <v>138</v>
      </c>
      <c r="V14" s="3">
        <v>10725</v>
      </c>
      <c r="W14" s="5">
        <v>11288</v>
      </c>
      <c r="X14" s="7">
        <f t="shared" si="6"/>
        <v>59.583333333333336</v>
      </c>
      <c r="Y14" s="9">
        <f t="shared" si="7"/>
        <v>81.79710144927536</v>
      </c>
      <c r="Z14" s="10">
        <f t="shared" si="31"/>
        <v>0.56603773584905659</v>
      </c>
      <c r="AA14" s="11">
        <f t="shared" si="32"/>
        <v>0.43396226415094341</v>
      </c>
      <c r="AB14" s="25">
        <f t="shared" si="23"/>
        <v>318</v>
      </c>
      <c r="AC14" s="30">
        <v>144</v>
      </c>
      <c r="AD14" s="5">
        <v>181</v>
      </c>
      <c r="AE14" s="3">
        <v>8612</v>
      </c>
      <c r="AF14" s="5">
        <v>14895</v>
      </c>
      <c r="AG14" s="7">
        <f t="shared" si="9"/>
        <v>59.805555555555557</v>
      </c>
      <c r="AH14" s="9">
        <f t="shared" si="10"/>
        <v>82.292817679558013</v>
      </c>
      <c r="AI14" s="10">
        <f t="shared" si="24"/>
        <v>0.44307692307692309</v>
      </c>
      <c r="AJ14" s="11">
        <f t="shared" si="25"/>
        <v>0.55692307692307697</v>
      </c>
      <c r="AK14" s="44">
        <f t="shared" si="26"/>
        <v>325</v>
      </c>
      <c r="AL14" s="24">
        <f t="shared" si="12"/>
        <v>547</v>
      </c>
      <c r="AM14" s="5">
        <f t="shared" si="13"/>
        <v>620</v>
      </c>
      <c r="AN14" s="3">
        <f t="shared" si="14"/>
        <v>33590</v>
      </c>
      <c r="AO14" s="5">
        <f t="shared" si="15"/>
        <v>51029</v>
      </c>
      <c r="AP14" s="7">
        <f t="shared" si="27"/>
        <v>61.40767824497258</v>
      </c>
      <c r="AQ14" s="9">
        <f t="shared" si="28"/>
        <v>82.304838709677426</v>
      </c>
      <c r="AR14" s="10">
        <f t="shared" si="29"/>
        <v>0.46872322193658955</v>
      </c>
      <c r="AS14" s="11">
        <f t="shared" si="16"/>
        <v>0.53127677806341045</v>
      </c>
      <c r="AT14" s="25">
        <f t="shared" si="30"/>
        <v>1167</v>
      </c>
    </row>
    <row r="15" spans="1:48" x14ac:dyDescent="0.2">
      <c r="A15" s="65" t="s">
        <v>6</v>
      </c>
      <c r="B15" s="37">
        <v>1</v>
      </c>
      <c r="C15" s="16">
        <v>1</v>
      </c>
      <c r="D15" s="3">
        <v>67</v>
      </c>
      <c r="E15" s="16">
        <v>76</v>
      </c>
      <c r="F15" s="7">
        <f t="shared" si="0"/>
        <v>67</v>
      </c>
      <c r="G15" s="9">
        <f t="shared" si="1"/>
        <v>76</v>
      </c>
      <c r="H15" s="10">
        <f t="shared" si="17"/>
        <v>0.5</v>
      </c>
      <c r="I15" s="11">
        <f t="shared" si="18"/>
        <v>0.5</v>
      </c>
      <c r="J15" s="38">
        <f t="shared" si="19"/>
        <v>2</v>
      </c>
      <c r="K15" s="30">
        <v>2</v>
      </c>
      <c r="L15" s="16"/>
      <c r="M15" s="3">
        <v>137</v>
      </c>
      <c r="N15" s="16"/>
      <c r="O15" s="7">
        <f t="shared" si="3"/>
        <v>68.5</v>
      </c>
      <c r="P15" s="9" t="str">
        <f t="shared" si="4"/>
        <v/>
      </c>
      <c r="Q15" s="10">
        <f t="shared" si="5"/>
        <v>1</v>
      </c>
      <c r="R15" s="11">
        <f t="shared" si="20"/>
        <v>0</v>
      </c>
      <c r="S15" s="44">
        <f t="shared" si="21"/>
        <v>2</v>
      </c>
      <c r="T15" s="24">
        <v>6</v>
      </c>
      <c r="U15" s="16">
        <v>1</v>
      </c>
      <c r="V15" s="3">
        <v>399</v>
      </c>
      <c r="W15" s="16">
        <v>88</v>
      </c>
      <c r="X15" s="7">
        <f t="shared" si="6"/>
        <v>66.5</v>
      </c>
      <c r="Y15" s="9">
        <f t="shared" si="7"/>
        <v>88</v>
      </c>
      <c r="Z15" s="10">
        <f t="shared" si="31"/>
        <v>0.8571428571428571</v>
      </c>
      <c r="AA15" s="11">
        <f t="shared" si="32"/>
        <v>0.14285714285714285</v>
      </c>
      <c r="AB15" s="25">
        <f t="shared" si="23"/>
        <v>7</v>
      </c>
      <c r="AC15" s="30">
        <v>6</v>
      </c>
      <c r="AD15" s="5"/>
      <c r="AE15" s="3">
        <v>383</v>
      </c>
      <c r="AF15" s="5"/>
      <c r="AG15" s="7">
        <f t="shared" si="9"/>
        <v>63.833333333333336</v>
      </c>
      <c r="AH15" s="9" t="str">
        <f t="shared" si="10"/>
        <v/>
      </c>
      <c r="AI15" s="10">
        <f t="shared" si="24"/>
        <v>1</v>
      </c>
      <c r="AJ15" s="11" t="str">
        <f t="shared" si="25"/>
        <v/>
      </c>
      <c r="AK15" s="44">
        <f t="shared" si="26"/>
        <v>6</v>
      </c>
      <c r="AL15" s="24">
        <f t="shared" si="12"/>
        <v>15</v>
      </c>
      <c r="AM15" s="5">
        <f t="shared" si="13"/>
        <v>2</v>
      </c>
      <c r="AN15" s="3">
        <f t="shared" si="14"/>
        <v>986</v>
      </c>
      <c r="AO15" s="5">
        <f t="shared" si="15"/>
        <v>164</v>
      </c>
      <c r="AP15" s="7">
        <f t="shared" si="27"/>
        <v>65.733333333333334</v>
      </c>
      <c r="AQ15" s="9">
        <f t="shared" si="28"/>
        <v>82</v>
      </c>
      <c r="AR15" s="10">
        <f t="shared" si="29"/>
        <v>0.88235294117647056</v>
      </c>
      <c r="AS15" s="11">
        <f t="shared" si="16"/>
        <v>0.11764705882352941</v>
      </c>
      <c r="AT15" s="25">
        <f t="shared" si="30"/>
        <v>17</v>
      </c>
    </row>
    <row r="16" spans="1:48" x14ac:dyDescent="0.2">
      <c r="A16" s="65" t="s">
        <v>7</v>
      </c>
      <c r="B16" s="37">
        <v>14</v>
      </c>
      <c r="C16" s="5">
        <v>7</v>
      </c>
      <c r="D16" s="3">
        <v>892</v>
      </c>
      <c r="E16" s="5">
        <v>568</v>
      </c>
      <c r="F16" s="7">
        <f t="shared" si="0"/>
        <v>63.714285714285715</v>
      </c>
      <c r="G16" s="9">
        <f t="shared" si="1"/>
        <v>81.142857142857139</v>
      </c>
      <c r="H16" s="10">
        <f t="shared" si="17"/>
        <v>0.66666666666666663</v>
      </c>
      <c r="I16" s="11">
        <f t="shared" si="18"/>
        <v>0.33333333333333331</v>
      </c>
      <c r="J16" s="38">
        <f t="shared" si="19"/>
        <v>21</v>
      </c>
      <c r="K16" s="30">
        <v>7</v>
      </c>
      <c r="L16" s="5">
        <v>3</v>
      </c>
      <c r="M16" s="3">
        <v>479</v>
      </c>
      <c r="N16" s="5">
        <v>248</v>
      </c>
      <c r="O16" s="7">
        <f t="shared" si="3"/>
        <v>68.428571428571431</v>
      </c>
      <c r="P16" s="9">
        <f t="shared" si="4"/>
        <v>82.666666666666671</v>
      </c>
      <c r="Q16" s="10">
        <f t="shared" si="5"/>
        <v>0.7</v>
      </c>
      <c r="R16" s="11">
        <f t="shared" si="20"/>
        <v>0.3</v>
      </c>
      <c r="S16" s="44">
        <f t="shared" si="21"/>
        <v>10</v>
      </c>
      <c r="T16" s="24">
        <v>11</v>
      </c>
      <c r="U16" s="5">
        <v>3</v>
      </c>
      <c r="V16" s="3">
        <v>665</v>
      </c>
      <c r="W16" s="5">
        <v>257</v>
      </c>
      <c r="X16" s="7">
        <f t="shared" si="6"/>
        <v>60.454545454545453</v>
      </c>
      <c r="Y16" s="9">
        <f t="shared" si="7"/>
        <v>85.666666666666671</v>
      </c>
      <c r="Z16" s="10">
        <f t="shared" si="31"/>
        <v>0.7857142857142857</v>
      </c>
      <c r="AA16" s="11">
        <f t="shared" si="32"/>
        <v>0.21428571428571427</v>
      </c>
      <c r="AB16" s="25">
        <f t="shared" si="23"/>
        <v>14</v>
      </c>
      <c r="AC16" s="30">
        <v>3</v>
      </c>
      <c r="AD16" s="5">
        <v>8</v>
      </c>
      <c r="AE16" s="3">
        <v>202</v>
      </c>
      <c r="AF16" s="5">
        <v>640</v>
      </c>
      <c r="AG16" s="7">
        <f t="shared" si="9"/>
        <v>67.333333333333329</v>
      </c>
      <c r="AH16" s="9">
        <f t="shared" si="10"/>
        <v>80</v>
      </c>
      <c r="AI16" s="10">
        <f t="shared" si="24"/>
        <v>0.27272727272727271</v>
      </c>
      <c r="AJ16" s="11">
        <f t="shared" si="25"/>
        <v>0.72727272727272729</v>
      </c>
      <c r="AK16" s="44">
        <f t="shared" si="26"/>
        <v>11</v>
      </c>
      <c r="AL16" s="24">
        <f t="shared" si="12"/>
        <v>35</v>
      </c>
      <c r="AM16" s="5">
        <f t="shared" si="13"/>
        <v>21</v>
      </c>
      <c r="AN16" s="3">
        <f t="shared" si="14"/>
        <v>2238</v>
      </c>
      <c r="AO16" s="5">
        <f t="shared" si="15"/>
        <v>1713</v>
      </c>
      <c r="AP16" s="7">
        <f t="shared" si="27"/>
        <v>63.942857142857143</v>
      </c>
      <c r="AQ16" s="9">
        <f t="shared" si="28"/>
        <v>81.571428571428569</v>
      </c>
      <c r="AR16" s="10">
        <f t="shared" si="29"/>
        <v>0.625</v>
      </c>
      <c r="AS16" s="11">
        <f t="shared" si="16"/>
        <v>0.375</v>
      </c>
      <c r="AT16" s="25">
        <f t="shared" si="30"/>
        <v>56</v>
      </c>
    </row>
    <row r="17" spans="1:46" x14ac:dyDescent="0.2">
      <c r="A17" s="65" t="s">
        <v>8</v>
      </c>
      <c r="B17" s="39">
        <v>17</v>
      </c>
      <c r="C17" s="5">
        <v>8</v>
      </c>
      <c r="D17" s="17">
        <v>1043</v>
      </c>
      <c r="E17" s="5">
        <v>638</v>
      </c>
      <c r="F17" s="7">
        <f t="shared" si="0"/>
        <v>61.352941176470587</v>
      </c>
      <c r="G17" s="9">
        <f t="shared" si="1"/>
        <v>79.75</v>
      </c>
      <c r="H17" s="10">
        <f t="shared" si="17"/>
        <v>0.68</v>
      </c>
      <c r="I17" s="11">
        <f t="shared" si="18"/>
        <v>0.32</v>
      </c>
      <c r="J17" s="38">
        <f t="shared" si="19"/>
        <v>25</v>
      </c>
      <c r="K17" s="17">
        <v>15</v>
      </c>
      <c r="L17" s="5">
        <v>8</v>
      </c>
      <c r="M17" s="17">
        <v>972</v>
      </c>
      <c r="N17" s="5">
        <v>645</v>
      </c>
      <c r="O17" s="7">
        <f t="shared" si="3"/>
        <v>64.8</v>
      </c>
      <c r="P17" s="9">
        <f t="shared" si="4"/>
        <v>80.625</v>
      </c>
      <c r="Q17" s="10">
        <f t="shared" si="5"/>
        <v>0.65217391304347827</v>
      </c>
      <c r="R17" s="11">
        <f t="shared" si="20"/>
        <v>0.34782608695652173</v>
      </c>
      <c r="S17" s="44">
        <f t="shared" si="21"/>
        <v>23</v>
      </c>
      <c r="T17" s="26">
        <v>19</v>
      </c>
      <c r="U17" s="5">
        <v>8</v>
      </c>
      <c r="V17" s="17">
        <v>1151</v>
      </c>
      <c r="W17" s="5">
        <v>630</v>
      </c>
      <c r="X17" s="7">
        <f t="shared" si="6"/>
        <v>60.578947368421055</v>
      </c>
      <c r="Y17" s="9">
        <f t="shared" si="7"/>
        <v>78.75</v>
      </c>
      <c r="Z17" s="10">
        <f t="shared" si="31"/>
        <v>0.70370370370370372</v>
      </c>
      <c r="AA17" s="11">
        <f t="shared" si="32"/>
        <v>0.29629629629629628</v>
      </c>
      <c r="AB17" s="25">
        <f t="shared" si="23"/>
        <v>27</v>
      </c>
      <c r="AC17" s="17">
        <v>19</v>
      </c>
      <c r="AD17" s="5">
        <v>11</v>
      </c>
      <c r="AE17" s="3">
        <v>1087</v>
      </c>
      <c r="AF17" s="5">
        <v>876</v>
      </c>
      <c r="AG17" s="7">
        <f t="shared" si="9"/>
        <v>57.210526315789473</v>
      </c>
      <c r="AH17" s="9">
        <f t="shared" si="10"/>
        <v>79.63636363636364</v>
      </c>
      <c r="AI17" s="10">
        <f t="shared" si="24"/>
        <v>0.6333333333333333</v>
      </c>
      <c r="AJ17" s="11">
        <f t="shared" si="25"/>
        <v>0.36666666666666664</v>
      </c>
      <c r="AK17" s="44">
        <f t="shared" si="26"/>
        <v>30</v>
      </c>
      <c r="AL17" s="24">
        <f t="shared" si="12"/>
        <v>70</v>
      </c>
      <c r="AM17" s="5">
        <f t="shared" si="13"/>
        <v>35</v>
      </c>
      <c r="AN17" s="3">
        <f t="shared" si="14"/>
        <v>4253</v>
      </c>
      <c r="AO17" s="5">
        <f t="shared" si="15"/>
        <v>2789</v>
      </c>
      <c r="AP17" s="7">
        <f t="shared" si="27"/>
        <v>60.75714285714286</v>
      </c>
      <c r="AQ17" s="9">
        <f t="shared" si="28"/>
        <v>79.685714285714283</v>
      </c>
      <c r="AR17" s="10">
        <f t="shared" si="29"/>
        <v>0.66666666666666663</v>
      </c>
      <c r="AS17" s="11">
        <f t="shared" si="16"/>
        <v>0.33333333333333331</v>
      </c>
      <c r="AT17" s="25">
        <f t="shared" si="30"/>
        <v>105</v>
      </c>
    </row>
    <row r="18" spans="1:46" x14ac:dyDescent="0.2">
      <c r="A18" s="65" t="s">
        <v>9</v>
      </c>
      <c r="B18" s="37">
        <v>11</v>
      </c>
      <c r="C18" s="16">
        <v>4</v>
      </c>
      <c r="D18" s="3">
        <v>577</v>
      </c>
      <c r="E18" s="16">
        <v>316</v>
      </c>
      <c r="F18" s="7">
        <f t="shared" si="0"/>
        <v>52.454545454545453</v>
      </c>
      <c r="G18" s="9">
        <f t="shared" si="1"/>
        <v>79</v>
      </c>
      <c r="H18" s="10">
        <f t="shared" si="17"/>
        <v>0.73333333333333328</v>
      </c>
      <c r="I18" s="11">
        <f t="shared" si="18"/>
        <v>0.26666666666666666</v>
      </c>
      <c r="J18" s="38">
        <f t="shared" si="19"/>
        <v>15</v>
      </c>
      <c r="K18" s="30">
        <v>9</v>
      </c>
      <c r="L18" s="16">
        <v>5</v>
      </c>
      <c r="M18" s="3">
        <v>494</v>
      </c>
      <c r="N18" s="16">
        <v>416</v>
      </c>
      <c r="O18" s="7">
        <f t="shared" si="3"/>
        <v>54.888888888888886</v>
      </c>
      <c r="P18" s="9">
        <f t="shared" si="4"/>
        <v>83.2</v>
      </c>
      <c r="Q18" s="10">
        <f t="shared" si="5"/>
        <v>0.6428571428571429</v>
      </c>
      <c r="R18" s="11">
        <f t="shared" si="20"/>
        <v>0.35714285714285715</v>
      </c>
      <c r="S18" s="44">
        <f t="shared" si="21"/>
        <v>14</v>
      </c>
      <c r="T18" s="24">
        <v>12</v>
      </c>
      <c r="U18" s="16">
        <v>6</v>
      </c>
      <c r="V18" s="3">
        <v>658</v>
      </c>
      <c r="W18" s="16">
        <v>475</v>
      </c>
      <c r="X18" s="7">
        <f t="shared" si="6"/>
        <v>54.833333333333336</v>
      </c>
      <c r="Y18" s="9">
        <f t="shared" si="7"/>
        <v>79.166666666666671</v>
      </c>
      <c r="Z18" s="10">
        <f t="shared" si="31"/>
        <v>0.66666666666666663</v>
      </c>
      <c r="AA18" s="11">
        <f t="shared" si="32"/>
        <v>0.33333333333333331</v>
      </c>
      <c r="AB18" s="25">
        <f t="shared" si="23"/>
        <v>18</v>
      </c>
      <c r="AC18" s="30">
        <v>16</v>
      </c>
      <c r="AD18" s="5">
        <v>6</v>
      </c>
      <c r="AE18" s="3">
        <v>1054</v>
      </c>
      <c r="AF18" s="5">
        <v>503</v>
      </c>
      <c r="AG18" s="7">
        <f t="shared" si="9"/>
        <v>65.875</v>
      </c>
      <c r="AH18" s="9">
        <f t="shared" si="10"/>
        <v>83.833333333333329</v>
      </c>
      <c r="AI18" s="10">
        <f t="shared" si="24"/>
        <v>0.72727272727272729</v>
      </c>
      <c r="AJ18" s="11">
        <f t="shared" si="25"/>
        <v>0.27272727272727271</v>
      </c>
      <c r="AK18" s="44">
        <f t="shared" si="26"/>
        <v>22</v>
      </c>
      <c r="AL18" s="24">
        <f t="shared" si="12"/>
        <v>48</v>
      </c>
      <c r="AM18" s="5">
        <f t="shared" si="13"/>
        <v>21</v>
      </c>
      <c r="AN18" s="3">
        <f t="shared" si="14"/>
        <v>2783</v>
      </c>
      <c r="AO18" s="5">
        <f t="shared" si="15"/>
        <v>1710</v>
      </c>
      <c r="AP18" s="7">
        <f t="shared" si="27"/>
        <v>57.979166666666664</v>
      </c>
      <c r="AQ18" s="9">
        <f t="shared" si="28"/>
        <v>81.428571428571431</v>
      </c>
      <c r="AR18" s="10">
        <f t="shared" si="29"/>
        <v>0.69565217391304346</v>
      </c>
      <c r="AS18" s="11">
        <f t="shared" si="16"/>
        <v>0.30434782608695654</v>
      </c>
      <c r="AT18" s="25">
        <f t="shared" si="30"/>
        <v>69</v>
      </c>
    </row>
    <row r="19" spans="1:46" x14ac:dyDescent="0.2">
      <c r="A19" s="65" t="s">
        <v>10</v>
      </c>
      <c r="B19" s="39">
        <v>14</v>
      </c>
      <c r="C19" s="16">
        <v>7</v>
      </c>
      <c r="D19" s="17">
        <v>905</v>
      </c>
      <c r="E19" s="16">
        <v>551</v>
      </c>
      <c r="F19" s="7">
        <f t="shared" si="0"/>
        <v>64.642857142857139</v>
      </c>
      <c r="G19" s="9">
        <f t="shared" si="1"/>
        <v>78.714285714285708</v>
      </c>
      <c r="H19" s="10">
        <f t="shared" si="17"/>
        <v>0.66666666666666663</v>
      </c>
      <c r="I19" s="11">
        <f t="shared" si="18"/>
        <v>0.33333333333333331</v>
      </c>
      <c r="J19" s="38">
        <f t="shared" si="19"/>
        <v>21</v>
      </c>
      <c r="K19" s="17">
        <v>12</v>
      </c>
      <c r="L19" s="16">
        <v>1</v>
      </c>
      <c r="M19" s="17">
        <v>744</v>
      </c>
      <c r="N19" s="16">
        <v>80</v>
      </c>
      <c r="O19" s="7">
        <f t="shared" si="3"/>
        <v>62</v>
      </c>
      <c r="P19" s="9">
        <f t="shared" si="4"/>
        <v>80</v>
      </c>
      <c r="Q19" s="10">
        <f t="shared" si="5"/>
        <v>0.92307692307692313</v>
      </c>
      <c r="R19" s="11">
        <f t="shared" si="20"/>
        <v>7.6923076923076927E-2</v>
      </c>
      <c r="S19" s="44">
        <f t="shared" si="21"/>
        <v>13</v>
      </c>
      <c r="T19" s="26">
        <v>19</v>
      </c>
      <c r="U19" s="16">
        <v>3</v>
      </c>
      <c r="V19" s="17">
        <v>1075</v>
      </c>
      <c r="W19" s="16">
        <v>236</v>
      </c>
      <c r="X19" s="7">
        <f t="shared" si="6"/>
        <v>56.578947368421055</v>
      </c>
      <c r="Y19" s="9">
        <f t="shared" si="7"/>
        <v>78.666666666666671</v>
      </c>
      <c r="Z19" s="10">
        <f t="shared" si="31"/>
        <v>0.86363636363636365</v>
      </c>
      <c r="AA19" s="11">
        <f t="shared" si="32"/>
        <v>0.13636363636363635</v>
      </c>
      <c r="AB19" s="25">
        <f t="shared" si="23"/>
        <v>22</v>
      </c>
      <c r="AC19" s="17">
        <v>12</v>
      </c>
      <c r="AD19" s="5">
        <v>5</v>
      </c>
      <c r="AE19" s="3">
        <v>614</v>
      </c>
      <c r="AF19" s="5">
        <v>392</v>
      </c>
      <c r="AG19" s="7">
        <f t="shared" si="9"/>
        <v>51.166666666666664</v>
      </c>
      <c r="AH19" s="9">
        <f t="shared" si="10"/>
        <v>78.400000000000006</v>
      </c>
      <c r="AI19" s="10">
        <f t="shared" si="24"/>
        <v>0.70588235294117652</v>
      </c>
      <c r="AJ19" s="11">
        <f t="shared" si="25"/>
        <v>0.29411764705882354</v>
      </c>
      <c r="AK19" s="44">
        <f t="shared" si="26"/>
        <v>17</v>
      </c>
      <c r="AL19" s="24">
        <f t="shared" si="12"/>
        <v>57</v>
      </c>
      <c r="AM19" s="5">
        <f t="shared" si="13"/>
        <v>16</v>
      </c>
      <c r="AN19" s="3">
        <f t="shared" si="14"/>
        <v>3338</v>
      </c>
      <c r="AO19" s="5">
        <f t="shared" si="15"/>
        <v>1259</v>
      </c>
      <c r="AP19" s="7">
        <f t="shared" si="27"/>
        <v>58.561403508771932</v>
      </c>
      <c r="AQ19" s="9">
        <f t="shared" si="28"/>
        <v>78.6875</v>
      </c>
      <c r="AR19" s="10">
        <f t="shared" si="29"/>
        <v>0.78082191780821919</v>
      </c>
      <c r="AS19" s="11">
        <f t="shared" si="16"/>
        <v>0.21917808219178081</v>
      </c>
      <c r="AT19" s="25">
        <f t="shared" si="30"/>
        <v>73</v>
      </c>
    </row>
    <row r="20" spans="1:46" x14ac:dyDescent="0.2">
      <c r="A20" s="65" t="s">
        <v>11</v>
      </c>
      <c r="B20" s="37"/>
      <c r="C20" s="5">
        <v>1</v>
      </c>
      <c r="D20" s="3"/>
      <c r="E20" s="5">
        <v>81</v>
      </c>
      <c r="F20" s="7" t="str">
        <f t="shared" si="0"/>
        <v/>
      </c>
      <c r="G20" s="9">
        <f t="shared" si="1"/>
        <v>81</v>
      </c>
      <c r="H20" s="10" t="str">
        <f t="shared" si="17"/>
        <v/>
      </c>
      <c r="I20" s="11">
        <f t="shared" si="18"/>
        <v>1</v>
      </c>
      <c r="J20" s="38">
        <f t="shared" si="19"/>
        <v>1</v>
      </c>
      <c r="K20" s="30"/>
      <c r="L20" s="5">
        <v>1</v>
      </c>
      <c r="M20" s="3"/>
      <c r="N20" s="5">
        <v>81</v>
      </c>
      <c r="O20" s="7" t="str">
        <f t="shared" si="3"/>
        <v/>
      </c>
      <c r="P20" s="9">
        <f t="shared" si="4"/>
        <v>81</v>
      </c>
      <c r="Q20" s="10">
        <f t="shared" si="5"/>
        <v>0</v>
      </c>
      <c r="R20" s="11">
        <f t="shared" si="20"/>
        <v>1</v>
      </c>
      <c r="S20" s="44">
        <f t="shared" si="21"/>
        <v>1</v>
      </c>
      <c r="T20" s="24"/>
      <c r="U20" s="5"/>
      <c r="V20" s="3"/>
      <c r="W20" s="5"/>
      <c r="X20" s="7" t="str">
        <f t="shared" si="6"/>
        <v/>
      </c>
      <c r="Y20" s="9" t="str">
        <f t="shared" si="7"/>
        <v/>
      </c>
      <c r="Z20" s="10" t="str">
        <f t="shared" si="31"/>
        <v/>
      </c>
      <c r="AA20" s="11" t="str">
        <f t="shared" si="32"/>
        <v/>
      </c>
      <c r="AB20" s="25">
        <f t="shared" si="23"/>
        <v>0</v>
      </c>
      <c r="AC20" s="30"/>
      <c r="AD20" s="5"/>
      <c r="AE20" s="3"/>
      <c r="AF20" s="5"/>
      <c r="AG20" s="7" t="str">
        <f t="shared" si="9"/>
        <v/>
      </c>
      <c r="AH20" s="9" t="str">
        <f t="shared" si="10"/>
        <v/>
      </c>
      <c r="AI20" s="10" t="str">
        <f t="shared" si="24"/>
        <v/>
      </c>
      <c r="AJ20" s="11" t="str">
        <f t="shared" si="25"/>
        <v/>
      </c>
      <c r="AK20" s="44">
        <f t="shared" si="26"/>
        <v>0</v>
      </c>
      <c r="AL20" s="24">
        <f t="shared" si="12"/>
        <v>0</v>
      </c>
      <c r="AM20" s="5">
        <f t="shared" si="13"/>
        <v>2</v>
      </c>
      <c r="AN20" s="3">
        <f t="shared" si="14"/>
        <v>0</v>
      </c>
      <c r="AO20" s="5">
        <f t="shared" si="15"/>
        <v>162</v>
      </c>
      <c r="AP20" s="7" t="str">
        <f t="shared" si="27"/>
        <v/>
      </c>
      <c r="AQ20" s="9">
        <f t="shared" si="28"/>
        <v>81</v>
      </c>
      <c r="AR20" s="10" t="str">
        <f t="shared" si="29"/>
        <v/>
      </c>
      <c r="AS20" s="11">
        <f t="shared" si="16"/>
        <v>1</v>
      </c>
      <c r="AT20" s="25">
        <f t="shared" si="30"/>
        <v>2</v>
      </c>
    </row>
    <row r="21" spans="1:46" x14ac:dyDescent="0.2">
      <c r="A21" s="65" t="s">
        <v>12</v>
      </c>
      <c r="B21" s="37">
        <v>9</v>
      </c>
      <c r="C21" s="5">
        <v>11</v>
      </c>
      <c r="D21" s="3">
        <v>582</v>
      </c>
      <c r="E21" s="5">
        <v>869</v>
      </c>
      <c r="F21" s="7">
        <f t="shared" si="0"/>
        <v>64.666666666666671</v>
      </c>
      <c r="G21" s="9">
        <f t="shared" si="1"/>
        <v>79</v>
      </c>
      <c r="H21" s="10">
        <f t="shared" si="17"/>
        <v>0.45</v>
      </c>
      <c r="I21" s="11">
        <f t="shared" si="18"/>
        <v>0.55000000000000004</v>
      </c>
      <c r="J21" s="38">
        <f t="shared" si="19"/>
        <v>20</v>
      </c>
      <c r="K21" s="30">
        <v>6</v>
      </c>
      <c r="L21" s="5">
        <v>4</v>
      </c>
      <c r="M21" s="3">
        <v>414</v>
      </c>
      <c r="N21" s="5">
        <v>339</v>
      </c>
      <c r="O21" s="7">
        <f t="shared" si="3"/>
        <v>69</v>
      </c>
      <c r="P21" s="9">
        <f t="shared" si="4"/>
        <v>84.75</v>
      </c>
      <c r="Q21" s="10">
        <f t="shared" si="5"/>
        <v>0.6</v>
      </c>
      <c r="R21" s="11">
        <f t="shared" si="20"/>
        <v>0.4</v>
      </c>
      <c r="S21" s="44">
        <f t="shared" si="21"/>
        <v>10</v>
      </c>
      <c r="T21" s="24">
        <v>13</v>
      </c>
      <c r="U21" s="5">
        <v>6</v>
      </c>
      <c r="V21" s="3">
        <v>838</v>
      </c>
      <c r="W21" s="5">
        <v>474</v>
      </c>
      <c r="X21" s="7">
        <f t="shared" si="6"/>
        <v>64.461538461538467</v>
      </c>
      <c r="Y21" s="9">
        <f t="shared" si="7"/>
        <v>79</v>
      </c>
      <c r="Z21" s="10">
        <f t="shared" si="31"/>
        <v>0.68421052631578949</v>
      </c>
      <c r="AA21" s="11">
        <f t="shared" si="32"/>
        <v>0.31578947368421051</v>
      </c>
      <c r="AB21" s="25">
        <f t="shared" si="23"/>
        <v>19</v>
      </c>
      <c r="AC21" s="30">
        <v>11</v>
      </c>
      <c r="AD21" s="5">
        <v>11</v>
      </c>
      <c r="AE21" s="3">
        <v>733</v>
      </c>
      <c r="AF21" s="5">
        <v>873</v>
      </c>
      <c r="AG21" s="7">
        <f t="shared" si="9"/>
        <v>66.63636363636364</v>
      </c>
      <c r="AH21" s="9">
        <f t="shared" si="10"/>
        <v>79.36363636363636</v>
      </c>
      <c r="AI21" s="10">
        <f t="shared" si="24"/>
        <v>0.5</v>
      </c>
      <c r="AJ21" s="11">
        <f t="shared" si="25"/>
        <v>0.5</v>
      </c>
      <c r="AK21" s="44">
        <f t="shared" si="26"/>
        <v>22</v>
      </c>
      <c r="AL21" s="24">
        <f t="shared" si="12"/>
        <v>39</v>
      </c>
      <c r="AM21" s="5">
        <f t="shared" si="13"/>
        <v>32</v>
      </c>
      <c r="AN21" s="3">
        <f t="shared" si="14"/>
        <v>2567</v>
      </c>
      <c r="AO21" s="5">
        <f t="shared" si="15"/>
        <v>2555</v>
      </c>
      <c r="AP21" s="7">
        <f t="shared" si="27"/>
        <v>65.820512820512818</v>
      </c>
      <c r="AQ21" s="9">
        <f t="shared" si="28"/>
        <v>79.84375</v>
      </c>
      <c r="AR21" s="10">
        <f t="shared" si="29"/>
        <v>0.54929577464788737</v>
      </c>
      <c r="AS21" s="11">
        <f t="shared" si="16"/>
        <v>0.45070422535211269</v>
      </c>
      <c r="AT21" s="25">
        <f t="shared" si="30"/>
        <v>71</v>
      </c>
    </row>
    <row r="22" spans="1:46" x14ac:dyDescent="0.2">
      <c r="A22" s="65" t="s">
        <v>13</v>
      </c>
      <c r="B22" s="37">
        <v>8</v>
      </c>
      <c r="C22" s="5">
        <v>2</v>
      </c>
      <c r="D22" s="3">
        <v>520</v>
      </c>
      <c r="E22" s="5">
        <v>160</v>
      </c>
      <c r="F22" s="7">
        <f t="shared" si="0"/>
        <v>65</v>
      </c>
      <c r="G22" s="9">
        <f t="shared" si="1"/>
        <v>80</v>
      </c>
      <c r="H22" s="10">
        <f t="shared" si="17"/>
        <v>0.8</v>
      </c>
      <c r="I22" s="11">
        <f t="shared" si="18"/>
        <v>0.2</v>
      </c>
      <c r="J22" s="38">
        <f t="shared" si="19"/>
        <v>10</v>
      </c>
      <c r="K22" s="30"/>
      <c r="L22" s="5"/>
      <c r="M22" s="3"/>
      <c r="N22" s="5"/>
      <c r="O22" s="7" t="str">
        <f t="shared" si="3"/>
        <v/>
      </c>
      <c r="P22" s="9" t="str">
        <f t="shared" si="4"/>
        <v/>
      </c>
      <c r="Q22" s="10" t="str">
        <f t="shared" si="5"/>
        <v/>
      </c>
      <c r="R22" s="11" t="str">
        <f t="shared" si="20"/>
        <v/>
      </c>
      <c r="S22" s="44">
        <f t="shared" si="21"/>
        <v>0</v>
      </c>
      <c r="T22" s="24">
        <v>3</v>
      </c>
      <c r="U22" s="5"/>
      <c r="V22" s="3">
        <v>193</v>
      </c>
      <c r="W22" s="5"/>
      <c r="X22" s="7">
        <f t="shared" si="6"/>
        <v>64.333333333333329</v>
      </c>
      <c r="Y22" s="9" t="str">
        <f t="shared" si="7"/>
        <v/>
      </c>
      <c r="Z22" s="10">
        <f t="shared" si="31"/>
        <v>1</v>
      </c>
      <c r="AA22" s="11" t="str">
        <f t="shared" si="32"/>
        <v/>
      </c>
      <c r="AB22" s="25">
        <f t="shared" si="23"/>
        <v>3</v>
      </c>
      <c r="AC22" s="30">
        <v>3</v>
      </c>
      <c r="AD22" s="5">
        <v>4</v>
      </c>
      <c r="AE22" s="3">
        <v>196</v>
      </c>
      <c r="AF22" s="5">
        <v>318</v>
      </c>
      <c r="AG22" s="7">
        <f t="shared" si="9"/>
        <v>65.333333333333329</v>
      </c>
      <c r="AH22" s="9">
        <f t="shared" si="10"/>
        <v>79.5</v>
      </c>
      <c r="AI22" s="10">
        <f t="shared" si="24"/>
        <v>0.42857142857142855</v>
      </c>
      <c r="AJ22" s="11">
        <f t="shared" si="25"/>
        <v>0.5714285714285714</v>
      </c>
      <c r="AK22" s="44">
        <f t="shared" si="26"/>
        <v>7</v>
      </c>
      <c r="AL22" s="24">
        <f t="shared" si="12"/>
        <v>14</v>
      </c>
      <c r="AM22" s="5">
        <f t="shared" si="13"/>
        <v>6</v>
      </c>
      <c r="AN22" s="3">
        <f t="shared" si="14"/>
        <v>909</v>
      </c>
      <c r="AO22" s="5">
        <f t="shared" si="15"/>
        <v>478</v>
      </c>
      <c r="AP22" s="7">
        <f t="shared" si="27"/>
        <v>64.928571428571431</v>
      </c>
      <c r="AQ22" s="9">
        <f t="shared" si="28"/>
        <v>79.666666666666671</v>
      </c>
      <c r="AR22" s="10">
        <f t="shared" si="29"/>
        <v>0.7</v>
      </c>
      <c r="AS22" s="11">
        <f t="shared" si="16"/>
        <v>0.3</v>
      </c>
      <c r="AT22" s="25">
        <f t="shared" si="30"/>
        <v>20</v>
      </c>
    </row>
    <row r="23" spans="1:46" x14ac:dyDescent="0.2">
      <c r="A23" s="65" t="s">
        <v>14</v>
      </c>
      <c r="B23" s="37"/>
      <c r="C23" s="5">
        <v>1</v>
      </c>
      <c r="D23" s="3"/>
      <c r="E23" s="5">
        <v>94</v>
      </c>
      <c r="F23" s="7" t="str">
        <f t="shared" si="0"/>
        <v/>
      </c>
      <c r="G23" s="9">
        <f t="shared" si="1"/>
        <v>94</v>
      </c>
      <c r="H23" s="10" t="str">
        <f t="shared" si="17"/>
        <v/>
      </c>
      <c r="I23" s="11">
        <f t="shared" si="18"/>
        <v>1</v>
      </c>
      <c r="J23" s="38">
        <f t="shared" si="19"/>
        <v>1</v>
      </c>
      <c r="K23" s="30"/>
      <c r="L23" s="5">
        <v>1</v>
      </c>
      <c r="M23" s="3"/>
      <c r="N23" s="5">
        <v>96</v>
      </c>
      <c r="O23" s="7" t="str">
        <f t="shared" si="3"/>
        <v/>
      </c>
      <c r="P23" s="9">
        <f t="shared" si="4"/>
        <v>96</v>
      </c>
      <c r="Q23" s="10">
        <f t="shared" si="5"/>
        <v>0</v>
      </c>
      <c r="R23" s="11">
        <f t="shared" si="20"/>
        <v>1</v>
      </c>
      <c r="S23" s="44">
        <f t="shared" si="21"/>
        <v>1</v>
      </c>
      <c r="T23" s="24"/>
      <c r="U23" s="5">
        <v>1</v>
      </c>
      <c r="V23" s="3"/>
      <c r="W23" s="5">
        <v>89</v>
      </c>
      <c r="X23" s="7" t="str">
        <f t="shared" si="6"/>
        <v/>
      </c>
      <c r="Y23" s="9">
        <f t="shared" si="7"/>
        <v>89</v>
      </c>
      <c r="Z23" s="10" t="str">
        <f t="shared" si="31"/>
        <v/>
      </c>
      <c r="AA23" s="11">
        <f t="shared" si="32"/>
        <v>1</v>
      </c>
      <c r="AB23" s="25">
        <f t="shared" si="23"/>
        <v>1</v>
      </c>
      <c r="AC23" s="30"/>
      <c r="AD23" s="5">
        <v>1</v>
      </c>
      <c r="AE23" s="3"/>
      <c r="AF23" s="5">
        <v>87</v>
      </c>
      <c r="AG23" s="7" t="str">
        <f t="shared" si="9"/>
        <v/>
      </c>
      <c r="AH23" s="9">
        <f t="shared" si="10"/>
        <v>87</v>
      </c>
      <c r="AI23" s="10" t="str">
        <f t="shared" si="24"/>
        <v/>
      </c>
      <c r="AJ23" s="11">
        <f t="shared" si="25"/>
        <v>1</v>
      </c>
      <c r="AK23" s="44">
        <f t="shared" si="26"/>
        <v>1</v>
      </c>
      <c r="AL23" s="24">
        <f t="shared" si="12"/>
        <v>0</v>
      </c>
      <c r="AM23" s="5">
        <f t="shared" si="13"/>
        <v>4</v>
      </c>
      <c r="AN23" s="3">
        <f t="shared" si="14"/>
        <v>0</v>
      </c>
      <c r="AO23" s="5">
        <f t="shared" si="15"/>
        <v>366</v>
      </c>
      <c r="AP23" s="7" t="str">
        <f t="shared" si="27"/>
        <v/>
      </c>
      <c r="AQ23" s="9">
        <f t="shared" si="28"/>
        <v>91.5</v>
      </c>
      <c r="AR23" s="10" t="str">
        <f t="shared" si="29"/>
        <v/>
      </c>
      <c r="AS23" s="11">
        <f t="shared" si="16"/>
        <v>1</v>
      </c>
      <c r="AT23" s="25">
        <f t="shared" si="30"/>
        <v>4</v>
      </c>
    </row>
    <row r="24" spans="1:46" x14ac:dyDescent="0.2">
      <c r="A24" s="65" t="s">
        <v>15</v>
      </c>
      <c r="B24" s="39">
        <v>60</v>
      </c>
      <c r="C24" s="5">
        <v>69</v>
      </c>
      <c r="D24" s="17">
        <v>3749</v>
      </c>
      <c r="E24" s="5">
        <v>5663</v>
      </c>
      <c r="F24" s="7">
        <f t="shared" si="0"/>
        <v>62.483333333333334</v>
      </c>
      <c r="G24" s="9">
        <f t="shared" si="1"/>
        <v>82.072463768115938</v>
      </c>
      <c r="H24" s="10">
        <f t="shared" si="17"/>
        <v>0.46511627906976744</v>
      </c>
      <c r="I24" s="11">
        <f t="shared" si="18"/>
        <v>0.53488372093023251</v>
      </c>
      <c r="J24" s="38">
        <f t="shared" si="19"/>
        <v>129</v>
      </c>
      <c r="K24" s="17">
        <v>34</v>
      </c>
      <c r="L24" s="5">
        <v>59</v>
      </c>
      <c r="M24" s="17">
        <v>2091</v>
      </c>
      <c r="N24" s="5">
        <v>4981</v>
      </c>
      <c r="O24" s="7">
        <f t="shared" si="3"/>
        <v>61.5</v>
      </c>
      <c r="P24" s="9">
        <f t="shared" si="4"/>
        <v>84.423728813559322</v>
      </c>
      <c r="Q24" s="10">
        <f t="shared" si="5"/>
        <v>0.36559139784946237</v>
      </c>
      <c r="R24" s="11">
        <f t="shared" si="20"/>
        <v>0.63440860215053763</v>
      </c>
      <c r="S24" s="44">
        <f t="shared" si="21"/>
        <v>93</v>
      </c>
      <c r="T24" s="26">
        <v>70</v>
      </c>
      <c r="U24" s="5">
        <v>70</v>
      </c>
      <c r="V24" s="17">
        <v>4186</v>
      </c>
      <c r="W24" s="5">
        <v>5769</v>
      </c>
      <c r="X24" s="7">
        <f t="shared" si="6"/>
        <v>59.8</v>
      </c>
      <c r="Y24" s="9">
        <f t="shared" si="7"/>
        <v>82.414285714285711</v>
      </c>
      <c r="Z24" s="10">
        <f t="shared" si="31"/>
        <v>0.5</v>
      </c>
      <c r="AA24" s="11">
        <f t="shared" si="32"/>
        <v>0.5</v>
      </c>
      <c r="AB24" s="25">
        <f t="shared" si="23"/>
        <v>140</v>
      </c>
      <c r="AC24" s="17">
        <v>66</v>
      </c>
      <c r="AD24" s="5">
        <v>82</v>
      </c>
      <c r="AE24" s="3">
        <v>4080</v>
      </c>
      <c r="AF24" s="5">
        <v>6767</v>
      </c>
      <c r="AG24" s="7">
        <f t="shared" si="9"/>
        <v>61.81818181818182</v>
      </c>
      <c r="AH24" s="9">
        <f t="shared" si="10"/>
        <v>82.524390243902445</v>
      </c>
      <c r="AI24" s="10">
        <f t="shared" si="24"/>
        <v>0.44594594594594594</v>
      </c>
      <c r="AJ24" s="11">
        <f t="shared" si="25"/>
        <v>0.55405405405405406</v>
      </c>
      <c r="AK24" s="44">
        <f t="shared" si="26"/>
        <v>148</v>
      </c>
      <c r="AL24" s="24">
        <f t="shared" si="12"/>
        <v>230</v>
      </c>
      <c r="AM24" s="5">
        <f t="shared" si="13"/>
        <v>280</v>
      </c>
      <c r="AN24" s="3">
        <f t="shared" si="14"/>
        <v>14106</v>
      </c>
      <c r="AO24" s="5">
        <f t="shared" si="15"/>
        <v>23180</v>
      </c>
      <c r="AP24" s="7">
        <f t="shared" si="27"/>
        <v>61.330434782608698</v>
      </c>
      <c r="AQ24" s="9">
        <f t="shared" si="28"/>
        <v>82.785714285714292</v>
      </c>
      <c r="AR24" s="10">
        <f t="shared" si="29"/>
        <v>0.45098039215686275</v>
      </c>
      <c r="AS24" s="11">
        <f t="shared" si="16"/>
        <v>0.5490196078431373</v>
      </c>
      <c r="AT24" s="25">
        <f t="shared" si="30"/>
        <v>510</v>
      </c>
    </row>
    <row r="25" spans="1:46" x14ac:dyDescent="0.2">
      <c r="A25" s="65" t="s">
        <v>16</v>
      </c>
      <c r="B25" s="37">
        <v>17</v>
      </c>
      <c r="C25" s="5">
        <v>14</v>
      </c>
      <c r="D25" s="3">
        <v>1069</v>
      </c>
      <c r="E25" s="5">
        <v>1140</v>
      </c>
      <c r="F25" s="7">
        <f t="shared" si="0"/>
        <v>62.882352941176471</v>
      </c>
      <c r="G25" s="9">
        <f t="shared" si="1"/>
        <v>81.428571428571431</v>
      </c>
      <c r="H25" s="10">
        <f t="shared" si="17"/>
        <v>0.54838709677419351</v>
      </c>
      <c r="I25" s="11">
        <f t="shared" si="18"/>
        <v>0.45161290322580644</v>
      </c>
      <c r="J25" s="38">
        <f t="shared" si="19"/>
        <v>31</v>
      </c>
      <c r="K25" s="30">
        <v>9</v>
      </c>
      <c r="L25" s="5">
        <v>16</v>
      </c>
      <c r="M25" s="3">
        <v>534</v>
      </c>
      <c r="N25" s="5">
        <v>1326</v>
      </c>
      <c r="O25" s="7">
        <f t="shared" si="3"/>
        <v>59.333333333333336</v>
      </c>
      <c r="P25" s="9">
        <f t="shared" si="4"/>
        <v>82.875</v>
      </c>
      <c r="Q25" s="10">
        <f t="shared" si="5"/>
        <v>0.36</v>
      </c>
      <c r="R25" s="11">
        <f t="shared" si="20"/>
        <v>0.64</v>
      </c>
      <c r="S25" s="44">
        <f t="shared" si="21"/>
        <v>25</v>
      </c>
      <c r="T25" s="24">
        <v>21</v>
      </c>
      <c r="U25" s="5">
        <v>13</v>
      </c>
      <c r="V25" s="3">
        <v>1191</v>
      </c>
      <c r="W25" s="5">
        <v>1083</v>
      </c>
      <c r="X25" s="7">
        <f t="shared" si="6"/>
        <v>56.714285714285715</v>
      </c>
      <c r="Y25" s="9">
        <f t="shared" si="7"/>
        <v>83.307692307692307</v>
      </c>
      <c r="Z25" s="10">
        <f t="shared" si="31"/>
        <v>0.61764705882352944</v>
      </c>
      <c r="AA25" s="11">
        <f t="shared" si="32"/>
        <v>0.38235294117647056</v>
      </c>
      <c r="AB25" s="25">
        <f t="shared" si="23"/>
        <v>34</v>
      </c>
      <c r="AC25" s="30">
        <v>24</v>
      </c>
      <c r="AD25" s="5">
        <v>16</v>
      </c>
      <c r="AE25" s="3">
        <v>1384</v>
      </c>
      <c r="AF25" s="5">
        <v>1275</v>
      </c>
      <c r="AG25" s="7">
        <f t="shared" si="9"/>
        <v>57.666666666666664</v>
      </c>
      <c r="AH25" s="9">
        <f t="shared" si="10"/>
        <v>79.6875</v>
      </c>
      <c r="AI25" s="10">
        <f t="shared" si="24"/>
        <v>0.6</v>
      </c>
      <c r="AJ25" s="11">
        <f t="shared" si="25"/>
        <v>0.4</v>
      </c>
      <c r="AK25" s="44">
        <f t="shared" si="26"/>
        <v>40</v>
      </c>
      <c r="AL25" s="24">
        <f t="shared" si="12"/>
        <v>71</v>
      </c>
      <c r="AM25" s="5">
        <f t="shared" si="13"/>
        <v>59</v>
      </c>
      <c r="AN25" s="3">
        <f t="shared" si="14"/>
        <v>4178</v>
      </c>
      <c r="AO25" s="5">
        <f t="shared" si="15"/>
        <v>4824</v>
      </c>
      <c r="AP25" s="7">
        <f t="shared" si="27"/>
        <v>58.845070422535208</v>
      </c>
      <c r="AQ25" s="9">
        <f t="shared" si="28"/>
        <v>81.762711864406782</v>
      </c>
      <c r="AR25" s="10">
        <f t="shared" si="29"/>
        <v>0.5461538461538461</v>
      </c>
      <c r="AS25" s="11">
        <f t="shared" si="16"/>
        <v>0.45384615384615384</v>
      </c>
      <c r="AT25" s="25">
        <f t="shared" si="30"/>
        <v>130</v>
      </c>
    </row>
    <row r="26" spans="1:46" x14ac:dyDescent="0.2">
      <c r="A26" s="65" t="s">
        <v>61</v>
      </c>
      <c r="B26" s="37"/>
      <c r="C26" s="5"/>
      <c r="D26" s="3"/>
      <c r="E26" s="5"/>
      <c r="F26" s="7" t="str">
        <f t="shared" si="0"/>
        <v/>
      </c>
      <c r="G26" s="9" t="str">
        <f t="shared" si="1"/>
        <v/>
      </c>
      <c r="H26" s="10" t="str">
        <f t="shared" si="17"/>
        <v/>
      </c>
      <c r="I26" s="11" t="str">
        <f t="shared" si="18"/>
        <v/>
      </c>
      <c r="J26" s="38">
        <f t="shared" si="19"/>
        <v>0</v>
      </c>
      <c r="K26" s="30"/>
      <c r="L26" s="5"/>
      <c r="M26" s="3"/>
      <c r="N26" s="5"/>
      <c r="O26" s="7" t="str">
        <f t="shared" si="3"/>
        <v/>
      </c>
      <c r="P26" s="9" t="str">
        <f t="shared" si="4"/>
        <v/>
      </c>
      <c r="Q26" s="10" t="str">
        <f t="shared" si="5"/>
        <v/>
      </c>
      <c r="R26" s="11" t="str">
        <f t="shared" si="20"/>
        <v/>
      </c>
      <c r="S26" s="44">
        <f t="shared" si="21"/>
        <v>0</v>
      </c>
      <c r="T26" s="24"/>
      <c r="U26" s="5"/>
      <c r="V26" s="3"/>
      <c r="W26" s="5"/>
      <c r="X26" s="7" t="str">
        <f t="shared" si="6"/>
        <v/>
      </c>
      <c r="Y26" s="9" t="str">
        <f t="shared" si="7"/>
        <v/>
      </c>
      <c r="Z26" s="10" t="str">
        <f t="shared" si="31"/>
        <v/>
      </c>
      <c r="AA26" s="11" t="str">
        <f t="shared" si="32"/>
        <v/>
      </c>
      <c r="AB26" s="25">
        <f t="shared" si="23"/>
        <v>0</v>
      </c>
      <c r="AC26" s="30"/>
      <c r="AD26" s="5">
        <v>1</v>
      </c>
      <c r="AE26" s="3"/>
      <c r="AF26" s="5">
        <v>84</v>
      </c>
      <c r="AG26" s="7" t="str">
        <f t="shared" si="9"/>
        <v/>
      </c>
      <c r="AH26" s="9">
        <f t="shared" si="10"/>
        <v>84</v>
      </c>
      <c r="AI26" s="10" t="str">
        <f t="shared" si="24"/>
        <v/>
      </c>
      <c r="AJ26" s="11">
        <f t="shared" si="25"/>
        <v>1</v>
      </c>
      <c r="AK26" s="44">
        <f t="shared" si="26"/>
        <v>1</v>
      </c>
      <c r="AL26" s="24">
        <f t="shared" si="12"/>
        <v>0</v>
      </c>
      <c r="AM26" s="5">
        <f t="shared" si="13"/>
        <v>1</v>
      </c>
      <c r="AN26" s="3">
        <f t="shared" si="14"/>
        <v>0</v>
      </c>
      <c r="AO26" s="5">
        <f t="shared" si="15"/>
        <v>84</v>
      </c>
      <c r="AP26" s="7" t="str">
        <f t="shared" si="27"/>
        <v/>
      </c>
      <c r="AQ26" s="9">
        <f t="shared" si="28"/>
        <v>84</v>
      </c>
      <c r="AR26" s="10" t="str">
        <f t="shared" si="29"/>
        <v/>
      </c>
      <c r="AS26" s="11">
        <f t="shared" si="16"/>
        <v>1</v>
      </c>
      <c r="AT26" s="25">
        <f t="shared" si="30"/>
        <v>1</v>
      </c>
    </row>
    <row r="27" spans="1:46" x14ac:dyDescent="0.2">
      <c r="A27" s="65" t="s">
        <v>17</v>
      </c>
      <c r="B27" s="37">
        <v>3</v>
      </c>
      <c r="C27" s="5">
        <v>1</v>
      </c>
      <c r="D27" s="3">
        <v>193</v>
      </c>
      <c r="E27" s="5">
        <v>86</v>
      </c>
      <c r="F27" s="7">
        <f t="shared" ref="F27:F61" si="33">IF(B27&gt;0,D27/B27,"")</f>
        <v>64.333333333333329</v>
      </c>
      <c r="G27" s="9">
        <f t="shared" ref="G27:G61" si="34">IF(C27&gt;0,E27/C27,"")</f>
        <v>86</v>
      </c>
      <c r="H27" s="10">
        <f t="shared" si="17"/>
        <v>0.75</v>
      </c>
      <c r="I27" s="11">
        <f t="shared" si="18"/>
        <v>0.25</v>
      </c>
      <c r="J27" s="38">
        <f t="shared" si="19"/>
        <v>4</v>
      </c>
      <c r="K27" s="30">
        <v>1</v>
      </c>
      <c r="L27" s="5">
        <v>1</v>
      </c>
      <c r="M27" s="3">
        <v>57</v>
      </c>
      <c r="N27" s="5">
        <v>88</v>
      </c>
      <c r="O27" s="7">
        <f t="shared" ref="O27:O62" si="35">IF(K27&gt;0,M27/K27,"")</f>
        <v>57</v>
      </c>
      <c r="P27" s="9">
        <f t="shared" ref="P27:P59" si="36">IF(L27&gt;0,N27/L27,"")</f>
        <v>88</v>
      </c>
      <c r="Q27" s="10">
        <f t="shared" ref="Q27:Q62" si="37">IF(S27&gt;0,K27/S27,"")</f>
        <v>0.5</v>
      </c>
      <c r="R27" s="11">
        <f t="shared" si="20"/>
        <v>0.5</v>
      </c>
      <c r="S27" s="44">
        <f t="shared" si="21"/>
        <v>2</v>
      </c>
      <c r="T27" s="24">
        <v>1</v>
      </c>
      <c r="U27" s="5">
        <v>1</v>
      </c>
      <c r="V27" s="3">
        <v>56</v>
      </c>
      <c r="W27" s="5">
        <v>91</v>
      </c>
      <c r="X27" s="7">
        <f t="shared" si="6"/>
        <v>56</v>
      </c>
      <c r="Y27" s="9">
        <f t="shared" si="7"/>
        <v>91</v>
      </c>
      <c r="Z27" s="10">
        <f t="shared" si="31"/>
        <v>0.5</v>
      </c>
      <c r="AA27" s="11">
        <f t="shared" si="32"/>
        <v>0.5</v>
      </c>
      <c r="AB27" s="25">
        <f t="shared" si="23"/>
        <v>2</v>
      </c>
      <c r="AC27" s="30">
        <v>1</v>
      </c>
      <c r="AD27" s="5">
        <v>1</v>
      </c>
      <c r="AE27" s="3">
        <v>59</v>
      </c>
      <c r="AF27" s="5">
        <v>88</v>
      </c>
      <c r="AG27" s="7">
        <f t="shared" si="9"/>
        <v>59</v>
      </c>
      <c r="AH27" s="9">
        <f t="shared" si="10"/>
        <v>88</v>
      </c>
      <c r="AI27" s="10">
        <f t="shared" si="24"/>
        <v>0.5</v>
      </c>
      <c r="AJ27" s="11">
        <f t="shared" si="25"/>
        <v>0.5</v>
      </c>
      <c r="AK27" s="44">
        <f t="shared" si="26"/>
        <v>2</v>
      </c>
      <c r="AL27" s="24">
        <f t="shared" ref="AL27:AL61" si="38">B27+K27+T27+AC27</f>
        <v>6</v>
      </c>
      <c r="AM27" s="5">
        <f t="shared" ref="AM27:AM61" si="39">C27+L27+U27+AD27</f>
        <v>4</v>
      </c>
      <c r="AN27" s="3">
        <f t="shared" ref="AN27:AN61" si="40">D27+M27+AE27+V27</f>
        <v>365</v>
      </c>
      <c r="AO27" s="5">
        <f t="shared" ref="AO27:AO61" si="41">E27+N27+AF27+W27</f>
        <v>353</v>
      </c>
      <c r="AP27" s="7">
        <f t="shared" si="27"/>
        <v>60.833333333333336</v>
      </c>
      <c r="AQ27" s="9">
        <f t="shared" si="28"/>
        <v>88.25</v>
      </c>
      <c r="AR27" s="10">
        <f t="shared" si="29"/>
        <v>0.6</v>
      </c>
      <c r="AS27" s="11">
        <f t="shared" si="16"/>
        <v>0.4</v>
      </c>
      <c r="AT27" s="25">
        <f t="shared" si="30"/>
        <v>10</v>
      </c>
    </row>
    <row r="28" spans="1:46" x14ac:dyDescent="0.2">
      <c r="A28" s="65" t="s">
        <v>65</v>
      </c>
      <c r="B28" s="39">
        <v>24</v>
      </c>
      <c r="C28" s="16">
        <v>9</v>
      </c>
      <c r="D28" s="17">
        <v>1337</v>
      </c>
      <c r="E28" s="16">
        <v>732</v>
      </c>
      <c r="F28" s="7">
        <f t="shared" si="33"/>
        <v>55.708333333333336</v>
      </c>
      <c r="G28" s="9">
        <f t="shared" si="34"/>
        <v>81.333333333333329</v>
      </c>
      <c r="H28" s="10">
        <f t="shared" si="17"/>
        <v>0.72727272727272729</v>
      </c>
      <c r="I28" s="11">
        <f t="shared" si="18"/>
        <v>0.27272727272727271</v>
      </c>
      <c r="J28" s="38">
        <f t="shared" si="19"/>
        <v>33</v>
      </c>
      <c r="K28" s="17">
        <v>12</v>
      </c>
      <c r="L28" s="16">
        <v>9</v>
      </c>
      <c r="M28" s="17">
        <v>764</v>
      </c>
      <c r="N28" s="16">
        <v>768</v>
      </c>
      <c r="O28" s="7">
        <f t="shared" si="35"/>
        <v>63.666666666666664</v>
      </c>
      <c r="P28" s="9">
        <f t="shared" si="36"/>
        <v>85.333333333333329</v>
      </c>
      <c r="Q28" s="10">
        <f t="shared" si="37"/>
        <v>0.5714285714285714</v>
      </c>
      <c r="R28" s="11">
        <f t="shared" si="20"/>
        <v>0.42857142857142855</v>
      </c>
      <c r="S28" s="44">
        <f t="shared" si="21"/>
        <v>21</v>
      </c>
      <c r="T28" s="26">
        <v>15</v>
      </c>
      <c r="U28" s="16">
        <v>10</v>
      </c>
      <c r="V28" s="17">
        <v>791</v>
      </c>
      <c r="W28" s="16">
        <v>777</v>
      </c>
      <c r="X28" s="7">
        <f t="shared" si="6"/>
        <v>52.733333333333334</v>
      </c>
      <c r="Y28" s="9">
        <f t="shared" si="7"/>
        <v>77.7</v>
      </c>
      <c r="Z28" s="10">
        <f t="shared" si="31"/>
        <v>0.6</v>
      </c>
      <c r="AA28" s="11">
        <f t="shared" si="32"/>
        <v>0.4</v>
      </c>
      <c r="AB28" s="25">
        <f t="shared" si="23"/>
        <v>25</v>
      </c>
      <c r="AC28" s="17">
        <v>17</v>
      </c>
      <c r="AD28" s="5">
        <v>11</v>
      </c>
      <c r="AE28" s="3">
        <v>976</v>
      </c>
      <c r="AF28" s="5">
        <v>907</v>
      </c>
      <c r="AG28" s="7">
        <f t="shared" si="9"/>
        <v>57.411764705882355</v>
      </c>
      <c r="AH28" s="9">
        <f t="shared" si="10"/>
        <v>82.454545454545453</v>
      </c>
      <c r="AI28" s="10">
        <f t="shared" si="24"/>
        <v>0.6071428571428571</v>
      </c>
      <c r="AJ28" s="11">
        <f t="shared" si="25"/>
        <v>0.39285714285714285</v>
      </c>
      <c r="AK28" s="44">
        <f t="shared" si="26"/>
        <v>28</v>
      </c>
      <c r="AL28" s="24">
        <f t="shared" si="38"/>
        <v>68</v>
      </c>
      <c r="AM28" s="5">
        <f t="shared" si="39"/>
        <v>39</v>
      </c>
      <c r="AN28" s="3">
        <f t="shared" si="40"/>
        <v>3868</v>
      </c>
      <c r="AO28" s="5">
        <f t="shared" si="41"/>
        <v>3184</v>
      </c>
      <c r="AP28" s="7">
        <f t="shared" si="27"/>
        <v>56.882352941176471</v>
      </c>
      <c r="AQ28" s="9">
        <f t="shared" si="28"/>
        <v>81.641025641025635</v>
      </c>
      <c r="AR28" s="10">
        <f t="shared" si="29"/>
        <v>0.63551401869158874</v>
      </c>
      <c r="AS28" s="11">
        <f t="shared" si="16"/>
        <v>0.3644859813084112</v>
      </c>
      <c r="AT28" s="25">
        <f t="shared" si="30"/>
        <v>107</v>
      </c>
    </row>
    <row r="29" spans="1:46" x14ac:dyDescent="0.2">
      <c r="A29" s="65" t="s">
        <v>62</v>
      </c>
      <c r="B29" s="37"/>
      <c r="C29" s="5">
        <v>1</v>
      </c>
      <c r="D29" s="3"/>
      <c r="E29" s="5">
        <v>83</v>
      </c>
      <c r="F29" s="7" t="str">
        <f t="shared" si="33"/>
        <v/>
      </c>
      <c r="G29" s="9">
        <f t="shared" si="34"/>
        <v>83</v>
      </c>
      <c r="H29" s="10" t="str">
        <f t="shared" si="17"/>
        <v/>
      </c>
      <c r="I29" s="11">
        <f t="shared" si="18"/>
        <v>1</v>
      </c>
      <c r="J29" s="38">
        <f t="shared" si="19"/>
        <v>1</v>
      </c>
      <c r="K29" s="30"/>
      <c r="L29" s="5">
        <v>1</v>
      </c>
      <c r="M29" s="3"/>
      <c r="N29" s="5">
        <v>81</v>
      </c>
      <c r="O29" s="7" t="str">
        <f t="shared" si="35"/>
        <v/>
      </c>
      <c r="P29" s="9">
        <f t="shared" si="36"/>
        <v>81</v>
      </c>
      <c r="Q29" s="10">
        <f t="shared" si="37"/>
        <v>0</v>
      </c>
      <c r="R29" s="11">
        <f t="shared" si="20"/>
        <v>1</v>
      </c>
      <c r="S29" s="44">
        <f t="shared" si="21"/>
        <v>1</v>
      </c>
      <c r="T29" s="24"/>
      <c r="U29" s="5">
        <v>1</v>
      </c>
      <c r="V29" s="3"/>
      <c r="W29" s="5">
        <v>77</v>
      </c>
      <c r="X29" s="7" t="str">
        <f t="shared" si="6"/>
        <v/>
      </c>
      <c r="Y29" s="9">
        <f t="shared" si="7"/>
        <v>77</v>
      </c>
      <c r="Z29" s="10" t="str">
        <f t="shared" si="31"/>
        <v/>
      </c>
      <c r="AA29" s="11">
        <f t="shared" si="32"/>
        <v>1</v>
      </c>
      <c r="AB29" s="25">
        <f t="shared" si="23"/>
        <v>1</v>
      </c>
      <c r="AC29" s="30">
        <v>1</v>
      </c>
      <c r="AD29" s="5"/>
      <c r="AE29" s="3">
        <v>74</v>
      </c>
      <c r="AF29" s="5"/>
      <c r="AG29" s="7">
        <f t="shared" si="9"/>
        <v>74</v>
      </c>
      <c r="AH29" s="9" t="str">
        <f t="shared" si="10"/>
        <v/>
      </c>
      <c r="AI29" s="10">
        <f t="shared" si="24"/>
        <v>1</v>
      </c>
      <c r="AJ29" s="11" t="str">
        <f t="shared" si="25"/>
        <v/>
      </c>
      <c r="AK29" s="44">
        <f t="shared" si="26"/>
        <v>1</v>
      </c>
      <c r="AL29" s="24">
        <f t="shared" si="38"/>
        <v>1</v>
      </c>
      <c r="AM29" s="5">
        <f t="shared" si="39"/>
        <v>3</v>
      </c>
      <c r="AN29" s="3">
        <f t="shared" si="40"/>
        <v>74</v>
      </c>
      <c r="AO29" s="5">
        <f t="shared" si="41"/>
        <v>241</v>
      </c>
      <c r="AP29" s="7">
        <f t="shared" si="27"/>
        <v>74</v>
      </c>
      <c r="AQ29" s="9">
        <f t="shared" si="28"/>
        <v>80.333333333333329</v>
      </c>
      <c r="AR29" s="10">
        <f t="shared" si="29"/>
        <v>0.25</v>
      </c>
      <c r="AS29" s="11">
        <f t="shared" si="16"/>
        <v>0.75</v>
      </c>
      <c r="AT29" s="25">
        <f t="shared" si="30"/>
        <v>4</v>
      </c>
    </row>
    <row r="30" spans="1:46" x14ac:dyDescent="0.2">
      <c r="A30" s="65" t="s">
        <v>18</v>
      </c>
      <c r="B30" s="61"/>
      <c r="C30" s="62"/>
      <c r="D30" s="63"/>
      <c r="E30" s="62"/>
      <c r="F30" s="7" t="str">
        <f t="shared" ref="F30" si="42">IF(B30&gt;0,D30/B30,"")</f>
        <v/>
      </c>
      <c r="G30" s="9" t="str">
        <f t="shared" ref="G30" si="43">IF(C30&gt;0,E30/C30,"")</f>
        <v/>
      </c>
      <c r="H30" s="10" t="str">
        <f t="shared" si="17"/>
        <v/>
      </c>
      <c r="I30" s="11" t="str">
        <f t="shared" si="18"/>
        <v/>
      </c>
      <c r="J30" s="38">
        <f t="shared" ref="J30" si="44">B30+C30</f>
        <v>0</v>
      </c>
      <c r="K30" s="63"/>
      <c r="L30" s="62"/>
      <c r="M30" s="63"/>
      <c r="N30" s="62"/>
      <c r="O30" s="7"/>
      <c r="P30" s="9"/>
      <c r="Q30" s="10" t="str">
        <f t="shared" ref="Q30" si="45">IF(S30&gt;0,K30/S30,"")</f>
        <v/>
      </c>
      <c r="R30" s="11" t="str">
        <f t="shared" ref="R30" si="46">IF(S30&gt;0,L30/S30,"")</f>
        <v/>
      </c>
      <c r="S30" s="44">
        <f t="shared" ref="S30" si="47">K30+L30</f>
        <v>0</v>
      </c>
      <c r="T30" s="64">
        <v>1</v>
      </c>
      <c r="U30" s="62"/>
      <c r="V30" s="63">
        <v>30</v>
      </c>
      <c r="W30" s="62"/>
      <c r="X30" s="7">
        <f t="shared" si="6"/>
        <v>30</v>
      </c>
      <c r="Y30" s="9" t="str">
        <f t="shared" ref="Y30" si="48">IF(U30&gt;0,W30/U30,"")</f>
        <v/>
      </c>
      <c r="Z30" s="10">
        <f t="shared" si="31"/>
        <v>1</v>
      </c>
      <c r="AA30" s="11" t="str">
        <f t="shared" si="32"/>
        <v/>
      </c>
      <c r="AB30" s="25">
        <f t="shared" ref="AB30" si="49">T30+U30</f>
        <v>1</v>
      </c>
      <c r="AC30" s="63">
        <v>1</v>
      </c>
      <c r="AD30" s="5">
        <v>1</v>
      </c>
      <c r="AE30" s="3">
        <v>59</v>
      </c>
      <c r="AF30" s="5">
        <v>75</v>
      </c>
      <c r="AG30" s="7">
        <f t="shared" ref="AG30" si="50">IF(AC30&gt;0,AE30/AC30,"")</f>
        <v>59</v>
      </c>
      <c r="AH30" s="9">
        <f t="shared" ref="AH30" si="51">IF(AD30&gt;0,AF30/AD30,"")</f>
        <v>75</v>
      </c>
      <c r="AI30" s="10">
        <f t="shared" si="24"/>
        <v>0.5</v>
      </c>
      <c r="AJ30" s="11">
        <f t="shared" si="25"/>
        <v>0.5</v>
      </c>
      <c r="AK30" s="44">
        <f t="shared" ref="AK30" si="52">AC30+AD30</f>
        <v>2</v>
      </c>
      <c r="AL30" s="24">
        <f t="shared" ref="AL30" si="53">B30+K30+T30+AC30</f>
        <v>2</v>
      </c>
      <c r="AM30" s="5">
        <f t="shared" ref="AM30" si="54">C30+L30+U30+AD30</f>
        <v>1</v>
      </c>
      <c r="AN30" s="3">
        <f t="shared" ref="AN30" si="55">D30+M30+AE30+V30</f>
        <v>89</v>
      </c>
      <c r="AO30" s="5">
        <f t="shared" ref="AO30" si="56">E30+N30+AF30+W30</f>
        <v>75</v>
      </c>
      <c r="AP30" s="7">
        <f t="shared" ref="AP30" si="57">IF(AL30&gt;0,AN30/AL30,"")</f>
        <v>44.5</v>
      </c>
      <c r="AQ30" s="9">
        <f t="shared" ref="AQ30" si="58">IF(AM30&gt;0,AO30/AM30,"")</f>
        <v>75</v>
      </c>
      <c r="AR30" s="10">
        <f t="shared" si="29"/>
        <v>0.66666666666666663</v>
      </c>
      <c r="AS30" s="11">
        <f t="shared" si="16"/>
        <v>0.33333333333333331</v>
      </c>
      <c r="AT30" s="25">
        <f>AL30+AM30</f>
        <v>3</v>
      </c>
    </row>
    <row r="31" spans="1:46" x14ac:dyDescent="0.2">
      <c r="A31" s="65" t="s">
        <v>19</v>
      </c>
      <c r="B31" s="39">
        <v>5</v>
      </c>
      <c r="C31" s="16">
        <v>5</v>
      </c>
      <c r="D31" s="17">
        <v>214</v>
      </c>
      <c r="E31" s="16">
        <v>392</v>
      </c>
      <c r="F31" s="7">
        <f t="shared" si="33"/>
        <v>42.8</v>
      </c>
      <c r="G31" s="9">
        <f t="shared" si="34"/>
        <v>78.400000000000006</v>
      </c>
      <c r="H31" s="10">
        <f t="shared" si="17"/>
        <v>0.5</v>
      </c>
      <c r="I31" s="11">
        <f t="shared" si="18"/>
        <v>0.5</v>
      </c>
      <c r="J31" s="38">
        <f t="shared" si="19"/>
        <v>10</v>
      </c>
      <c r="K31" s="17">
        <v>6</v>
      </c>
      <c r="L31" s="16">
        <v>5</v>
      </c>
      <c r="M31" s="17">
        <v>290</v>
      </c>
      <c r="N31" s="16">
        <v>393</v>
      </c>
      <c r="O31" s="7">
        <f t="shared" si="35"/>
        <v>48.333333333333336</v>
      </c>
      <c r="P31" s="9">
        <f t="shared" si="36"/>
        <v>78.599999999999994</v>
      </c>
      <c r="Q31" s="10">
        <f t="shared" si="37"/>
        <v>0.54545454545454541</v>
      </c>
      <c r="R31" s="11">
        <f t="shared" si="20"/>
        <v>0.45454545454545453</v>
      </c>
      <c r="S31" s="44">
        <f t="shared" si="21"/>
        <v>11</v>
      </c>
      <c r="T31" s="26">
        <v>12</v>
      </c>
      <c r="U31" s="16">
        <v>6</v>
      </c>
      <c r="V31" s="17">
        <v>585</v>
      </c>
      <c r="W31" s="16">
        <v>471</v>
      </c>
      <c r="X31" s="7">
        <f t="shared" si="6"/>
        <v>48.75</v>
      </c>
      <c r="Y31" s="9">
        <f t="shared" si="7"/>
        <v>78.5</v>
      </c>
      <c r="Z31" s="10">
        <f t="shared" si="31"/>
        <v>0.66666666666666663</v>
      </c>
      <c r="AA31" s="11">
        <f t="shared" si="32"/>
        <v>0.33333333333333331</v>
      </c>
      <c r="AB31" s="25">
        <f t="shared" si="23"/>
        <v>18</v>
      </c>
      <c r="AC31" s="17">
        <v>10</v>
      </c>
      <c r="AD31" s="5">
        <v>7</v>
      </c>
      <c r="AE31" s="3">
        <v>548</v>
      </c>
      <c r="AF31" s="5">
        <v>573</v>
      </c>
      <c r="AG31" s="7">
        <f t="shared" si="9"/>
        <v>54.8</v>
      </c>
      <c r="AH31" s="9">
        <f t="shared" si="10"/>
        <v>81.857142857142861</v>
      </c>
      <c r="AI31" s="10">
        <f t="shared" si="24"/>
        <v>0.58823529411764708</v>
      </c>
      <c r="AJ31" s="11">
        <f t="shared" si="25"/>
        <v>0.41176470588235292</v>
      </c>
      <c r="AK31" s="44">
        <f t="shared" si="26"/>
        <v>17</v>
      </c>
      <c r="AL31" s="24">
        <f t="shared" si="38"/>
        <v>33</v>
      </c>
      <c r="AM31" s="5">
        <f t="shared" si="39"/>
        <v>23</v>
      </c>
      <c r="AN31" s="3">
        <f t="shared" si="40"/>
        <v>1637</v>
      </c>
      <c r="AO31" s="5">
        <f t="shared" si="41"/>
        <v>1829</v>
      </c>
      <c r="AP31" s="7">
        <f t="shared" si="27"/>
        <v>49.606060606060609</v>
      </c>
      <c r="AQ31" s="9">
        <f t="shared" si="28"/>
        <v>79.521739130434781</v>
      </c>
      <c r="AR31" s="10">
        <f t="shared" si="29"/>
        <v>0.5892857142857143</v>
      </c>
      <c r="AS31" s="11">
        <f t="shared" si="16"/>
        <v>0.4107142857142857</v>
      </c>
      <c r="AT31" s="25">
        <f t="shared" si="30"/>
        <v>56</v>
      </c>
    </row>
    <row r="32" spans="1:46" x14ac:dyDescent="0.2">
      <c r="A32" s="65" t="s">
        <v>20</v>
      </c>
      <c r="B32" s="37">
        <v>41</v>
      </c>
      <c r="C32" s="5">
        <v>59</v>
      </c>
      <c r="D32" s="3">
        <v>2599</v>
      </c>
      <c r="E32" s="5">
        <v>4786</v>
      </c>
      <c r="F32" s="7">
        <f t="shared" si="33"/>
        <v>63.390243902439025</v>
      </c>
      <c r="G32" s="9">
        <f t="shared" si="34"/>
        <v>81.118644067796609</v>
      </c>
      <c r="H32" s="10">
        <f t="shared" si="17"/>
        <v>0.41</v>
      </c>
      <c r="I32" s="11">
        <f t="shared" si="18"/>
        <v>0.59</v>
      </c>
      <c r="J32" s="38">
        <f t="shared" si="19"/>
        <v>100</v>
      </c>
      <c r="K32" s="30">
        <v>30</v>
      </c>
      <c r="L32" s="5">
        <v>44</v>
      </c>
      <c r="M32" s="3">
        <v>1982</v>
      </c>
      <c r="N32" s="5">
        <v>3775</v>
      </c>
      <c r="O32" s="7">
        <f t="shared" si="35"/>
        <v>66.066666666666663</v>
      </c>
      <c r="P32" s="9">
        <f t="shared" si="36"/>
        <v>85.795454545454547</v>
      </c>
      <c r="Q32" s="10">
        <f t="shared" si="37"/>
        <v>0.40540540540540543</v>
      </c>
      <c r="R32" s="11">
        <f t="shared" si="20"/>
        <v>0.59459459459459463</v>
      </c>
      <c r="S32" s="44">
        <f t="shared" si="21"/>
        <v>74</v>
      </c>
      <c r="T32" s="24">
        <v>63</v>
      </c>
      <c r="U32" s="5">
        <v>53</v>
      </c>
      <c r="V32" s="3">
        <v>3692</v>
      </c>
      <c r="W32" s="5">
        <v>4313</v>
      </c>
      <c r="X32" s="7">
        <f t="shared" si="6"/>
        <v>58.603174603174601</v>
      </c>
      <c r="Y32" s="9">
        <f t="shared" si="7"/>
        <v>81.377358490566039</v>
      </c>
      <c r="Z32" s="10">
        <f t="shared" si="31"/>
        <v>0.5431034482758621</v>
      </c>
      <c r="AA32" s="11">
        <f t="shared" si="32"/>
        <v>0.45689655172413796</v>
      </c>
      <c r="AB32" s="25">
        <f t="shared" si="23"/>
        <v>116</v>
      </c>
      <c r="AC32" s="30">
        <v>45</v>
      </c>
      <c r="AD32" s="5">
        <v>65</v>
      </c>
      <c r="AE32" s="3">
        <v>2916</v>
      </c>
      <c r="AF32" s="5">
        <v>5301</v>
      </c>
      <c r="AG32" s="7">
        <f t="shared" si="9"/>
        <v>64.8</v>
      </c>
      <c r="AH32" s="9">
        <f t="shared" si="10"/>
        <v>81.553846153846152</v>
      </c>
      <c r="AI32" s="10">
        <f t="shared" si="24"/>
        <v>0.40909090909090912</v>
      </c>
      <c r="AJ32" s="11">
        <f t="shared" si="25"/>
        <v>0.59090909090909094</v>
      </c>
      <c r="AK32" s="44">
        <f t="shared" si="26"/>
        <v>110</v>
      </c>
      <c r="AL32" s="24">
        <f t="shared" si="38"/>
        <v>179</v>
      </c>
      <c r="AM32" s="5">
        <f t="shared" si="39"/>
        <v>221</v>
      </c>
      <c r="AN32" s="3">
        <f t="shared" si="40"/>
        <v>11189</v>
      </c>
      <c r="AO32" s="5">
        <f t="shared" si="41"/>
        <v>18175</v>
      </c>
      <c r="AP32" s="7">
        <f t="shared" si="27"/>
        <v>62.508379888268159</v>
      </c>
      <c r="AQ32" s="9">
        <f t="shared" si="28"/>
        <v>82.23981900452489</v>
      </c>
      <c r="AR32" s="10">
        <f t="shared" si="29"/>
        <v>0.44750000000000001</v>
      </c>
      <c r="AS32" s="11">
        <f t="shared" si="16"/>
        <v>0.55249999999999999</v>
      </c>
      <c r="AT32" s="25">
        <f t="shared" si="30"/>
        <v>400</v>
      </c>
    </row>
    <row r="33" spans="1:46" x14ac:dyDescent="0.2">
      <c r="A33" s="65" t="s">
        <v>59</v>
      </c>
      <c r="B33" s="37"/>
      <c r="C33" s="5"/>
      <c r="D33" s="3"/>
      <c r="E33" s="5"/>
      <c r="F33" s="7" t="str">
        <f t="shared" si="33"/>
        <v/>
      </c>
      <c r="G33" s="9" t="str">
        <f t="shared" si="34"/>
        <v/>
      </c>
      <c r="H33" s="10" t="str">
        <f t="shared" si="17"/>
        <v/>
      </c>
      <c r="I33" s="11" t="str">
        <f t="shared" si="18"/>
        <v/>
      </c>
      <c r="J33" s="38">
        <f t="shared" si="19"/>
        <v>0</v>
      </c>
      <c r="K33" s="30"/>
      <c r="L33" s="5"/>
      <c r="M33" s="3"/>
      <c r="N33" s="5"/>
      <c r="O33" s="7" t="str">
        <f t="shared" si="35"/>
        <v/>
      </c>
      <c r="P33" s="9" t="str">
        <f t="shared" si="36"/>
        <v/>
      </c>
      <c r="Q33" s="10" t="str">
        <f t="shared" si="37"/>
        <v/>
      </c>
      <c r="R33" s="11" t="str">
        <f t="shared" si="20"/>
        <v/>
      </c>
      <c r="S33" s="44">
        <f t="shared" si="21"/>
        <v>0</v>
      </c>
      <c r="T33" s="24">
        <v>1</v>
      </c>
      <c r="U33" s="5"/>
      <c r="V33" s="3">
        <v>69</v>
      </c>
      <c r="W33" s="5"/>
      <c r="X33" s="7">
        <f t="shared" si="6"/>
        <v>69</v>
      </c>
      <c r="Y33" s="9" t="str">
        <f t="shared" si="7"/>
        <v/>
      </c>
      <c r="Z33" s="10">
        <f t="shared" si="31"/>
        <v>1</v>
      </c>
      <c r="AA33" s="11" t="str">
        <f t="shared" si="32"/>
        <v/>
      </c>
      <c r="AB33" s="25">
        <f t="shared" si="23"/>
        <v>1</v>
      </c>
      <c r="AC33" s="30">
        <v>2</v>
      </c>
      <c r="AD33" s="5"/>
      <c r="AE33" s="3">
        <v>133</v>
      </c>
      <c r="AF33" s="5"/>
      <c r="AG33" s="7">
        <f t="shared" si="9"/>
        <v>66.5</v>
      </c>
      <c r="AH33" s="9" t="str">
        <f t="shared" si="10"/>
        <v/>
      </c>
      <c r="AI33" s="10">
        <f t="shared" si="24"/>
        <v>1</v>
      </c>
      <c r="AJ33" s="11" t="str">
        <f t="shared" si="25"/>
        <v/>
      </c>
      <c r="AK33" s="44">
        <f t="shared" si="26"/>
        <v>2</v>
      </c>
      <c r="AL33" s="24">
        <f t="shared" si="38"/>
        <v>3</v>
      </c>
      <c r="AM33" s="5">
        <f t="shared" si="39"/>
        <v>0</v>
      </c>
      <c r="AN33" s="3">
        <f t="shared" si="40"/>
        <v>202</v>
      </c>
      <c r="AO33" s="5">
        <f t="shared" si="41"/>
        <v>0</v>
      </c>
      <c r="AP33" s="7">
        <f t="shared" si="27"/>
        <v>67.333333333333329</v>
      </c>
      <c r="AQ33" s="9" t="str">
        <f t="shared" si="28"/>
        <v/>
      </c>
      <c r="AR33" s="10">
        <f t="shared" si="29"/>
        <v>1</v>
      </c>
      <c r="AS33" s="11" t="str">
        <f t="shared" si="16"/>
        <v/>
      </c>
      <c r="AT33" s="25">
        <f t="shared" si="30"/>
        <v>3</v>
      </c>
    </row>
    <row r="34" spans="1:46" x14ac:dyDescent="0.2">
      <c r="A34" s="65" t="s">
        <v>63</v>
      </c>
      <c r="B34" s="39"/>
      <c r="C34" s="16"/>
      <c r="D34" s="17"/>
      <c r="E34" s="16"/>
      <c r="F34" s="7" t="str">
        <f t="shared" si="33"/>
        <v/>
      </c>
      <c r="G34" s="9" t="str">
        <f t="shared" si="34"/>
        <v/>
      </c>
      <c r="H34" s="10" t="str">
        <f t="shared" si="17"/>
        <v/>
      </c>
      <c r="I34" s="11" t="str">
        <f t="shared" si="18"/>
        <v/>
      </c>
      <c r="J34" s="38">
        <f t="shared" si="19"/>
        <v>0</v>
      </c>
      <c r="K34" s="17"/>
      <c r="L34" s="16"/>
      <c r="M34" s="17"/>
      <c r="N34" s="16"/>
      <c r="O34" s="7" t="str">
        <f t="shared" si="35"/>
        <v/>
      </c>
      <c r="P34" s="9" t="str">
        <f t="shared" si="36"/>
        <v/>
      </c>
      <c r="Q34" s="10" t="str">
        <f t="shared" si="37"/>
        <v/>
      </c>
      <c r="R34" s="11" t="str">
        <f t="shared" si="20"/>
        <v/>
      </c>
      <c r="S34" s="44">
        <f t="shared" si="21"/>
        <v>0</v>
      </c>
      <c r="T34" s="26">
        <v>1</v>
      </c>
      <c r="U34" s="16"/>
      <c r="V34" s="17">
        <v>50</v>
      </c>
      <c r="W34" s="16"/>
      <c r="X34" s="7">
        <f t="shared" si="6"/>
        <v>50</v>
      </c>
      <c r="Y34" s="9" t="str">
        <f t="shared" si="7"/>
        <v/>
      </c>
      <c r="Z34" s="10">
        <f t="shared" si="31"/>
        <v>1</v>
      </c>
      <c r="AA34" s="11" t="str">
        <f t="shared" si="32"/>
        <v/>
      </c>
      <c r="AB34" s="25">
        <f t="shared" si="23"/>
        <v>1</v>
      </c>
      <c r="AC34" s="17"/>
      <c r="AD34" s="5"/>
      <c r="AE34" s="3"/>
      <c r="AF34" s="5"/>
      <c r="AG34" s="7" t="str">
        <f t="shared" si="9"/>
        <v/>
      </c>
      <c r="AH34" s="9" t="str">
        <f t="shared" si="10"/>
        <v/>
      </c>
      <c r="AI34" s="10" t="str">
        <f t="shared" si="24"/>
        <v/>
      </c>
      <c r="AJ34" s="11" t="str">
        <f t="shared" si="25"/>
        <v/>
      </c>
      <c r="AK34" s="44">
        <f t="shared" si="26"/>
        <v>0</v>
      </c>
      <c r="AL34" s="24">
        <f t="shared" si="38"/>
        <v>1</v>
      </c>
      <c r="AM34" s="5">
        <f t="shared" si="39"/>
        <v>0</v>
      </c>
      <c r="AN34" s="3">
        <f t="shared" si="40"/>
        <v>50</v>
      </c>
      <c r="AO34" s="5">
        <f t="shared" si="41"/>
        <v>0</v>
      </c>
      <c r="AP34" s="7">
        <f t="shared" si="27"/>
        <v>50</v>
      </c>
      <c r="AQ34" s="9" t="str">
        <f t="shared" si="28"/>
        <v/>
      </c>
      <c r="AR34" s="10">
        <f t="shared" si="29"/>
        <v>1</v>
      </c>
      <c r="AS34" s="11" t="str">
        <f t="shared" si="16"/>
        <v/>
      </c>
      <c r="AT34" s="25">
        <f t="shared" si="30"/>
        <v>1</v>
      </c>
    </row>
    <row r="35" spans="1:46" x14ac:dyDescent="0.2">
      <c r="A35" s="65" t="s">
        <v>21</v>
      </c>
      <c r="B35" s="37">
        <v>4</v>
      </c>
      <c r="C35" s="5">
        <v>2</v>
      </c>
      <c r="D35" s="3">
        <v>276</v>
      </c>
      <c r="E35" s="5">
        <v>166</v>
      </c>
      <c r="F35" s="7">
        <f t="shared" si="33"/>
        <v>69</v>
      </c>
      <c r="G35" s="9">
        <f t="shared" si="34"/>
        <v>83</v>
      </c>
      <c r="H35" s="10">
        <f t="shared" si="17"/>
        <v>0.66666666666666663</v>
      </c>
      <c r="I35" s="11">
        <f t="shared" si="18"/>
        <v>0.33333333333333331</v>
      </c>
      <c r="J35" s="38">
        <f t="shared" si="19"/>
        <v>6</v>
      </c>
      <c r="K35" s="30">
        <v>2</v>
      </c>
      <c r="L35" s="5">
        <v>3</v>
      </c>
      <c r="M35" s="3">
        <v>129</v>
      </c>
      <c r="N35" s="5">
        <v>248</v>
      </c>
      <c r="O35" s="7">
        <f t="shared" si="35"/>
        <v>64.5</v>
      </c>
      <c r="P35" s="9">
        <f t="shared" si="36"/>
        <v>82.666666666666671</v>
      </c>
      <c r="Q35" s="10">
        <f t="shared" si="37"/>
        <v>0.4</v>
      </c>
      <c r="R35" s="11">
        <f t="shared" si="20"/>
        <v>0.6</v>
      </c>
      <c r="S35" s="44">
        <f t="shared" si="21"/>
        <v>5</v>
      </c>
      <c r="T35" s="24">
        <v>7</v>
      </c>
      <c r="U35" s="5">
        <v>3</v>
      </c>
      <c r="V35" s="3">
        <v>422</v>
      </c>
      <c r="W35" s="5">
        <v>248</v>
      </c>
      <c r="X35" s="7">
        <f t="shared" si="6"/>
        <v>60.285714285714285</v>
      </c>
      <c r="Y35" s="9">
        <f t="shared" si="7"/>
        <v>82.666666666666671</v>
      </c>
      <c r="Z35" s="10">
        <f t="shared" si="31"/>
        <v>0.7</v>
      </c>
      <c r="AA35" s="11">
        <f t="shared" si="32"/>
        <v>0.3</v>
      </c>
      <c r="AB35" s="25">
        <f t="shared" si="23"/>
        <v>10</v>
      </c>
      <c r="AC35" s="30">
        <v>2</v>
      </c>
      <c r="AD35" s="5">
        <v>4</v>
      </c>
      <c r="AE35" s="3">
        <v>128</v>
      </c>
      <c r="AF35" s="5">
        <v>323</v>
      </c>
      <c r="AG35" s="7">
        <f t="shared" si="9"/>
        <v>64</v>
      </c>
      <c r="AH35" s="9">
        <f t="shared" si="10"/>
        <v>80.75</v>
      </c>
      <c r="AI35" s="10">
        <f t="shared" si="24"/>
        <v>0.33333333333333331</v>
      </c>
      <c r="AJ35" s="11">
        <f t="shared" si="25"/>
        <v>0.66666666666666663</v>
      </c>
      <c r="AK35" s="44">
        <f t="shared" si="26"/>
        <v>6</v>
      </c>
      <c r="AL35" s="24">
        <f t="shared" si="38"/>
        <v>15</v>
      </c>
      <c r="AM35" s="5">
        <f t="shared" si="39"/>
        <v>12</v>
      </c>
      <c r="AN35" s="3">
        <f t="shared" si="40"/>
        <v>955</v>
      </c>
      <c r="AO35" s="5">
        <f t="shared" si="41"/>
        <v>985</v>
      </c>
      <c r="AP35" s="7">
        <f t="shared" si="27"/>
        <v>63.666666666666664</v>
      </c>
      <c r="AQ35" s="9">
        <f t="shared" si="28"/>
        <v>82.083333333333329</v>
      </c>
      <c r="AR35" s="10">
        <f t="shared" si="29"/>
        <v>0.55555555555555558</v>
      </c>
      <c r="AS35" s="11">
        <f t="shared" si="16"/>
        <v>0.44444444444444442</v>
      </c>
      <c r="AT35" s="25">
        <f t="shared" si="30"/>
        <v>27</v>
      </c>
    </row>
    <row r="36" spans="1:46" x14ac:dyDescent="0.2">
      <c r="A36" s="65" t="s">
        <v>22</v>
      </c>
      <c r="B36" s="37">
        <v>7</v>
      </c>
      <c r="C36" s="5">
        <v>7</v>
      </c>
      <c r="D36" s="3">
        <v>392</v>
      </c>
      <c r="E36" s="5">
        <v>556</v>
      </c>
      <c r="F36" s="7">
        <f t="shared" si="33"/>
        <v>56</v>
      </c>
      <c r="G36" s="9">
        <f t="shared" si="34"/>
        <v>79.428571428571431</v>
      </c>
      <c r="H36" s="10">
        <f t="shared" si="17"/>
        <v>0.5</v>
      </c>
      <c r="I36" s="11">
        <f t="shared" si="18"/>
        <v>0.5</v>
      </c>
      <c r="J36" s="38">
        <f t="shared" si="19"/>
        <v>14</v>
      </c>
      <c r="K36" s="30">
        <v>9</v>
      </c>
      <c r="L36" s="5">
        <v>1</v>
      </c>
      <c r="M36" s="3">
        <v>557</v>
      </c>
      <c r="N36" s="5">
        <v>86</v>
      </c>
      <c r="O36" s="7">
        <f t="shared" si="35"/>
        <v>61.888888888888886</v>
      </c>
      <c r="P36" s="9">
        <f t="shared" si="36"/>
        <v>86</v>
      </c>
      <c r="Q36" s="10">
        <f t="shared" si="37"/>
        <v>0.9</v>
      </c>
      <c r="R36" s="11">
        <f t="shared" si="20"/>
        <v>0.1</v>
      </c>
      <c r="S36" s="44">
        <f t="shared" si="21"/>
        <v>10</v>
      </c>
      <c r="T36" s="24">
        <v>5</v>
      </c>
      <c r="U36" s="5">
        <v>6</v>
      </c>
      <c r="V36" s="3">
        <v>247</v>
      </c>
      <c r="W36" s="5">
        <v>469</v>
      </c>
      <c r="X36" s="7">
        <f t="shared" si="6"/>
        <v>49.4</v>
      </c>
      <c r="Y36" s="9">
        <f t="shared" si="7"/>
        <v>78.166666666666671</v>
      </c>
      <c r="Z36" s="10">
        <f t="shared" si="31"/>
        <v>0.45454545454545453</v>
      </c>
      <c r="AA36" s="11">
        <f t="shared" si="32"/>
        <v>0.54545454545454541</v>
      </c>
      <c r="AB36" s="25">
        <f t="shared" si="23"/>
        <v>11</v>
      </c>
      <c r="AC36" s="30">
        <v>11</v>
      </c>
      <c r="AD36" s="5">
        <v>5</v>
      </c>
      <c r="AE36" s="3">
        <v>576</v>
      </c>
      <c r="AF36" s="5">
        <v>416</v>
      </c>
      <c r="AG36" s="7">
        <f t="shared" si="9"/>
        <v>52.363636363636367</v>
      </c>
      <c r="AH36" s="9">
        <f t="shared" si="10"/>
        <v>83.2</v>
      </c>
      <c r="AI36" s="10">
        <f t="shared" si="24"/>
        <v>0.6875</v>
      </c>
      <c r="AJ36" s="11">
        <f t="shared" si="25"/>
        <v>0.3125</v>
      </c>
      <c r="AK36" s="44">
        <f t="shared" si="26"/>
        <v>16</v>
      </c>
      <c r="AL36" s="24">
        <f t="shared" si="38"/>
        <v>32</v>
      </c>
      <c r="AM36" s="5">
        <f t="shared" si="39"/>
        <v>19</v>
      </c>
      <c r="AN36" s="3">
        <f t="shared" si="40"/>
        <v>1772</v>
      </c>
      <c r="AO36" s="5">
        <f t="shared" si="41"/>
        <v>1527</v>
      </c>
      <c r="AP36" s="7">
        <f t="shared" si="27"/>
        <v>55.375</v>
      </c>
      <c r="AQ36" s="9">
        <f t="shared" si="28"/>
        <v>80.368421052631575</v>
      </c>
      <c r="AR36" s="10">
        <f t="shared" si="29"/>
        <v>0.62745098039215685</v>
      </c>
      <c r="AS36" s="11">
        <f t="shared" si="16"/>
        <v>0.37254901960784315</v>
      </c>
      <c r="AT36" s="25">
        <f t="shared" si="30"/>
        <v>51</v>
      </c>
    </row>
    <row r="37" spans="1:46" x14ac:dyDescent="0.2">
      <c r="A37" s="65" t="s">
        <v>23</v>
      </c>
      <c r="B37" s="37"/>
      <c r="C37" s="16"/>
      <c r="D37" s="3"/>
      <c r="E37" s="16"/>
      <c r="F37" s="7" t="str">
        <f t="shared" si="33"/>
        <v/>
      </c>
      <c r="G37" s="9" t="str">
        <f t="shared" si="34"/>
        <v/>
      </c>
      <c r="H37" s="10" t="str">
        <f t="shared" si="17"/>
        <v/>
      </c>
      <c r="I37" s="11" t="str">
        <f t="shared" si="18"/>
        <v/>
      </c>
      <c r="J37" s="38">
        <f t="shared" si="19"/>
        <v>0</v>
      </c>
      <c r="K37" s="30">
        <v>1</v>
      </c>
      <c r="L37" s="16">
        <v>1</v>
      </c>
      <c r="M37" s="3">
        <v>71</v>
      </c>
      <c r="N37" s="16">
        <v>77</v>
      </c>
      <c r="O37" s="7">
        <f t="shared" si="35"/>
        <v>71</v>
      </c>
      <c r="P37" s="9">
        <f t="shared" si="36"/>
        <v>77</v>
      </c>
      <c r="Q37" s="10">
        <f t="shared" si="37"/>
        <v>0.5</v>
      </c>
      <c r="R37" s="11">
        <f t="shared" si="20"/>
        <v>0.5</v>
      </c>
      <c r="S37" s="44">
        <f t="shared" si="21"/>
        <v>2</v>
      </c>
      <c r="T37" s="24"/>
      <c r="U37" s="16">
        <v>1</v>
      </c>
      <c r="V37" s="3"/>
      <c r="W37" s="16">
        <v>81</v>
      </c>
      <c r="X37" s="7" t="str">
        <f t="shared" si="6"/>
        <v/>
      </c>
      <c r="Y37" s="9">
        <f t="shared" si="7"/>
        <v>81</v>
      </c>
      <c r="Z37" s="10" t="str">
        <f t="shared" si="31"/>
        <v/>
      </c>
      <c r="AA37" s="11">
        <f t="shared" si="32"/>
        <v>1</v>
      </c>
      <c r="AB37" s="25">
        <f t="shared" si="23"/>
        <v>1</v>
      </c>
      <c r="AC37" s="30">
        <v>2</v>
      </c>
      <c r="AD37" s="5">
        <v>1</v>
      </c>
      <c r="AE37" s="3">
        <v>141</v>
      </c>
      <c r="AF37" s="5">
        <v>78</v>
      </c>
      <c r="AG37" s="7">
        <f t="shared" si="9"/>
        <v>70.5</v>
      </c>
      <c r="AH37" s="9">
        <f t="shared" si="10"/>
        <v>78</v>
      </c>
      <c r="AI37" s="10">
        <f t="shared" si="24"/>
        <v>0.66666666666666663</v>
      </c>
      <c r="AJ37" s="11">
        <f t="shared" si="25"/>
        <v>0.33333333333333331</v>
      </c>
      <c r="AK37" s="44">
        <f t="shared" si="26"/>
        <v>3</v>
      </c>
      <c r="AL37" s="24">
        <f t="shared" si="38"/>
        <v>3</v>
      </c>
      <c r="AM37" s="5">
        <f t="shared" si="39"/>
        <v>3</v>
      </c>
      <c r="AN37" s="3">
        <f t="shared" si="40"/>
        <v>212</v>
      </c>
      <c r="AO37" s="5">
        <f t="shared" si="41"/>
        <v>236</v>
      </c>
      <c r="AP37" s="7">
        <f t="shared" si="27"/>
        <v>70.666666666666671</v>
      </c>
      <c r="AQ37" s="9">
        <f t="shared" si="28"/>
        <v>78.666666666666671</v>
      </c>
      <c r="AR37" s="10">
        <f t="shared" si="29"/>
        <v>0.5</v>
      </c>
      <c r="AS37" s="11">
        <f t="shared" si="16"/>
        <v>0.5</v>
      </c>
      <c r="AT37" s="25">
        <f t="shared" si="30"/>
        <v>6</v>
      </c>
    </row>
    <row r="38" spans="1:46" x14ac:dyDescent="0.2">
      <c r="A38" s="65" t="s">
        <v>24</v>
      </c>
      <c r="B38" s="37"/>
      <c r="C38" s="5">
        <v>1</v>
      </c>
      <c r="D38" s="3"/>
      <c r="E38" s="5">
        <v>85</v>
      </c>
      <c r="F38" s="7" t="str">
        <f t="shared" si="33"/>
        <v/>
      </c>
      <c r="G38" s="9">
        <f t="shared" si="34"/>
        <v>85</v>
      </c>
      <c r="H38" s="10" t="str">
        <f t="shared" si="17"/>
        <v/>
      </c>
      <c r="I38" s="11">
        <f t="shared" si="18"/>
        <v>1</v>
      </c>
      <c r="J38" s="38">
        <f t="shared" si="19"/>
        <v>1</v>
      </c>
      <c r="K38" s="30"/>
      <c r="L38" s="5">
        <v>1</v>
      </c>
      <c r="M38" s="3"/>
      <c r="N38" s="5">
        <v>80</v>
      </c>
      <c r="O38" s="7" t="str">
        <f t="shared" si="35"/>
        <v/>
      </c>
      <c r="P38" s="9">
        <f t="shared" si="36"/>
        <v>80</v>
      </c>
      <c r="Q38" s="10">
        <f t="shared" si="37"/>
        <v>0</v>
      </c>
      <c r="R38" s="11">
        <f t="shared" si="20"/>
        <v>1</v>
      </c>
      <c r="S38" s="44">
        <f t="shared" si="21"/>
        <v>1</v>
      </c>
      <c r="T38" s="24"/>
      <c r="U38" s="5">
        <v>1</v>
      </c>
      <c r="V38" s="3"/>
      <c r="W38" s="5">
        <v>82</v>
      </c>
      <c r="X38" s="7" t="str">
        <f t="shared" si="6"/>
        <v/>
      </c>
      <c r="Y38" s="9">
        <f t="shared" si="7"/>
        <v>82</v>
      </c>
      <c r="Z38" s="10" t="str">
        <f t="shared" si="31"/>
        <v/>
      </c>
      <c r="AA38" s="11">
        <f t="shared" si="32"/>
        <v>1</v>
      </c>
      <c r="AB38" s="25">
        <f t="shared" si="23"/>
        <v>1</v>
      </c>
      <c r="AC38" s="30"/>
      <c r="AD38" s="5">
        <v>1</v>
      </c>
      <c r="AE38" s="3"/>
      <c r="AF38" s="5">
        <v>76</v>
      </c>
      <c r="AG38" s="7" t="str">
        <f t="shared" si="9"/>
        <v/>
      </c>
      <c r="AH38" s="9">
        <f t="shared" si="10"/>
        <v>76</v>
      </c>
      <c r="AI38" s="10" t="str">
        <f t="shared" si="24"/>
        <v/>
      </c>
      <c r="AJ38" s="11">
        <f t="shared" si="25"/>
        <v>1</v>
      </c>
      <c r="AK38" s="44">
        <f t="shared" si="26"/>
        <v>1</v>
      </c>
      <c r="AL38" s="24">
        <f t="shared" si="38"/>
        <v>0</v>
      </c>
      <c r="AM38" s="5">
        <f t="shared" si="39"/>
        <v>4</v>
      </c>
      <c r="AN38" s="3">
        <f t="shared" si="40"/>
        <v>0</v>
      </c>
      <c r="AO38" s="5">
        <f t="shared" si="41"/>
        <v>323</v>
      </c>
      <c r="AP38" s="7" t="str">
        <f t="shared" si="27"/>
        <v/>
      </c>
      <c r="AQ38" s="9">
        <f t="shared" si="28"/>
        <v>80.75</v>
      </c>
      <c r="AR38" s="10" t="str">
        <f t="shared" si="29"/>
        <v/>
      </c>
      <c r="AS38" s="11">
        <f t="shared" si="16"/>
        <v>1</v>
      </c>
      <c r="AT38" s="25">
        <f t="shared" si="30"/>
        <v>4</v>
      </c>
    </row>
    <row r="39" spans="1:46" x14ac:dyDescent="0.2">
      <c r="A39" s="65" t="s">
        <v>25</v>
      </c>
      <c r="B39" s="37">
        <v>12</v>
      </c>
      <c r="C39" s="5">
        <v>9</v>
      </c>
      <c r="D39" s="3">
        <v>747</v>
      </c>
      <c r="E39" s="5">
        <v>709</v>
      </c>
      <c r="F39" s="7">
        <f t="shared" si="33"/>
        <v>62.25</v>
      </c>
      <c r="G39" s="9">
        <f t="shared" si="34"/>
        <v>78.777777777777771</v>
      </c>
      <c r="H39" s="10">
        <f t="shared" si="17"/>
        <v>0.5714285714285714</v>
      </c>
      <c r="I39" s="11">
        <f t="shared" si="18"/>
        <v>0.42857142857142855</v>
      </c>
      <c r="J39" s="38">
        <f t="shared" si="19"/>
        <v>21</v>
      </c>
      <c r="K39" s="30">
        <v>8</v>
      </c>
      <c r="L39" s="5">
        <v>8</v>
      </c>
      <c r="M39" s="3">
        <v>546</v>
      </c>
      <c r="N39" s="5">
        <v>673</v>
      </c>
      <c r="O39" s="7">
        <f t="shared" si="35"/>
        <v>68.25</v>
      </c>
      <c r="P39" s="9">
        <f t="shared" si="36"/>
        <v>84.125</v>
      </c>
      <c r="Q39" s="10">
        <f t="shared" si="37"/>
        <v>0.5</v>
      </c>
      <c r="R39" s="11">
        <f t="shared" si="20"/>
        <v>0.5</v>
      </c>
      <c r="S39" s="44">
        <f t="shared" si="21"/>
        <v>16</v>
      </c>
      <c r="T39" s="24">
        <v>12</v>
      </c>
      <c r="U39" s="5">
        <v>11</v>
      </c>
      <c r="V39" s="3">
        <v>700</v>
      </c>
      <c r="W39" s="5">
        <v>900</v>
      </c>
      <c r="X39" s="7">
        <f t="shared" si="6"/>
        <v>58.333333333333336</v>
      </c>
      <c r="Y39" s="9">
        <f t="shared" si="7"/>
        <v>81.818181818181813</v>
      </c>
      <c r="Z39" s="10">
        <f t="shared" si="31"/>
        <v>0.52173913043478259</v>
      </c>
      <c r="AA39" s="11">
        <f t="shared" si="32"/>
        <v>0.47826086956521741</v>
      </c>
      <c r="AB39" s="25">
        <f t="shared" si="23"/>
        <v>23</v>
      </c>
      <c r="AC39" s="30">
        <v>15</v>
      </c>
      <c r="AD39" s="5">
        <v>15</v>
      </c>
      <c r="AE39" s="3">
        <v>911</v>
      </c>
      <c r="AF39" s="5">
        <v>1183</v>
      </c>
      <c r="AG39" s="7">
        <f t="shared" si="9"/>
        <v>60.733333333333334</v>
      </c>
      <c r="AH39" s="9">
        <f t="shared" si="10"/>
        <v>78.86666666666666</v>
      </c>
      <c r="AI39" s="10">
        <f t="shared" si="24"/>
        <v>0.5</v>
      </c>
      <c r="AJ39" s="11">
        <f t="shared" si="25"/>
        <v>0.5</v>
      </c>
      <c r="AK39" s="44">
        <f t="shared" si="26"/>
        <v>30</v>
      </c>
      <c r="AL39" s="24">
        <f t="shared" si="38"/>
        <v>47</v>
      </c>
      <c r="AM39" s="5">
        <f t="shared" si="39"/>
        <v>43</v>
      </c>
      <c r="AN39" s="3">
        <f t="shared" si="40"/>
        <v>2904</v>
      </c>
      <c r="AO39" s="5">
        <f t="shared" si="41"/>
        <v>3465</v>
      </c>
      <c r="AP39" s="7">
        <f t="shared" si="27"/>
        <v>61.787234042553195</v>
      </c>
      <c r="AQ39" s="9">
        <f t="shared" si="28"/>
        <v>80.581395348837205</v>
      </c>
      <c r="AR39" s="10">
        <f t="shared" si="29"/>
        <v>0.52222222222222225</v>
      </c>
      <c r="AS39" s="11">
        <f t="shared" si="16"/>
        <v>0.4777777777777778</v>
      </c>
      <c r="AT39" s="25">
        <f t="shared" si="30"/>
        <v>90</v>
      </c>
    </row>
    <row r="40" spans="1:46" x14ac:dyDescent="0.2">
      <c r="A40" s="65" t="s">
        <v>26</v>
      </c>
      <c r="B40" s="37">
        <v>3</v>
      </c>
      <c r="C40" s="5">
        <v>2</v>
      </c>
      <c r="D40" s="3">
        <v>153</v>
      </c>
      <c r="E40" s="5">
        <v>154</v>
      </c>
      <c r="F40" s="7">
        <f t="shared" si="33"/>
        <v>51</v>
      </c>
      <c r="G40" s="9">
        <f t="shared" si="34"/>
        <v>77</v>
      </c>
      <c r="H40" s="10">
        <f t="shared" si="17"/>
        <v>0.6</v>
      </c>
      <c r="I40" s="11">
        <f t="shared" si="18"/>
        <v>0.4</v>
      </c>
      <c r="J40" s="38">
        <f t="shared" si="19"/>
        <v>5</v>
      </c>
      <c r="K40" s="30">
        <v>2</v>
      </c>
      <c r="L40" s="5">
        <v>2</v>
      </c>
      <c r="M40" s="3">
        <v>107</v>
      </c>
      <c r="N40" s="5">
        <v>166</v>
      </c>
      <c r="O40" s="7">
        <f t="shared" si="35"/>
        <v>53.5</v>
      </c>
      <c r="P40" s="9">
        <f t="shared" si="36"/>
        <v>83</v>
      </c>
      <c r="Q40" s="10">
        <f t="shared" si="37"/>
        <v>0.5</v>
      </c>
      <c r="R40" s="11">
        <f t="shared" si="20"/>
        <v>0.5</v>
      </c>
      <c r="S40" s="44">
        <f t="shared" si="21"/>
        <v>4</v>
      </c>
      <c r="T40" s="24">
        <v>2</v>
      </c>
      <c r="U40" s="5">
        <v>2</v>
      </c>
      <c r="V40" s="3">
        <v>132</v>
      </c>
      <c r="W40" s="5">
        <v>167</v>
      </c>
      <c r="X40" s="7">
        <f t="shared" si="6"/>
        <v>66</v>
      </c>
      <c r="Y40" s="9">
        <f t="shared" si="7"/>
        <v>83.5</v>
      </c>
      <c r="Z40" s="10">
        <f t="shared" si="31"/>
        <v>0.5</v>
      </c>
      <c r="AA40" s="11">
        <f t="shared" si="32"/>
        <v>0.5</v>
      </c>
      <c r="AB40" s="25">
        <f t="shared" si="23"/>
        <v>4</v>
      </c>
      <c r="AC40" s="30">
        <v>4</v>
      </c>
      <c r="AD40" s="5">
        <v>1</v>
      </c>
      <c r="AE40" s="3">
        <v>237</v>
      </c>
      <c r="AF40" s="5">
        <v>82</v>
      </c>
      <c r="AG40" s="7">
        <f t="shared" si="9"/>
        <v>59.25</v>
      </c>
      <c r="AH40" s="9">
        <f t="shared" si="10"/>
        <v>82</v>
      </c>
      <c r="AI40" s="10">
        <f t="shared" si="24"/>
        <v>0.8</v>
      </c>
      <c r="AJ40" s="11">
        <f t="shared" si="25"/>
        <v>0.2</v>
      </c>
      <c r="AK40" s="44">
        <f t="shared" si="26"/>
        <v>5</v>
      </c>
      <c r="AL40" s="24">
        <f t="shared" si="38"/>
        <v>11</v>
      </c>
      <c r="AM40" s="5">
        <f t="shared" si="39"/>
        <v>7</v>
      </c>
      <c r="AN40" s="3">
        <f t="shared" si="40"/>
        <v>629</v>
      </c>
      <c r="AO40" s="5">
        <f t="shared" si="41"/>
        <v>569</v>
      </c>
      <c r="AP40" s="7">
        <f t="shared" si="27"/>
        <v>57.18181818181818</v>
      </c>
      <c r="AQ40" s="9">
        <f t="shared" si="28"/>
        <v>81.285714285714292</v>
      </c>
      <c r="AR40" s="10">
        <f t="shared" si="29"/>
        <v>0.61111111111111116</v>
      </c>
      <c r="AS40" s="11">
        <f t="shared" si="16"/>
        <v>0.3888888888888889</v>
      </c>
      <c r="AT40" s="25">
        <f t="shared" si="30"/>
        <v>18</v>
      </c>
    </row>
    <row r="41" spans="1:46" x14ac:dyDescent="0.2">
      <c r="A41" s="65" t="s">
        <v>27</v>
      </c>
      <c r="B41" s="39">
        <v>14</v>
      </c>
      <c r="C41" s="5">
        <v>10</v>
      </c>
      <c r="D41" s="17">
        <v>878</v>
      </c>
      <c r="E41" s="5">
        <v>798</v>
      </c>
      <c r="F41" s="7">
        <f t="shared" si="33"/>
        <v>62.714285714285715</v>
      </c>
      <c r="G41" s="9">
        <f t="shared" si="34"/>
        <v>79.8</v>
      </c>
      <c r="H41" s="10">
        <f t="shared" si="17"/>
        <v>0.58333333333333337</v>
      </c>
      <c r="I41" s="11">
        <f t="shared" si="18"/>
        <v>0.41666666666666669</v>
      </c>
      <c r="J41" s="38">
        <f t="shared" si="19"/>
        <v>24</v>
      </c>
      <c r="K41" s="17">
        <v>7</v>
      </c>
      <c r="L41" s="5">
        <v>13</v>
      </c>
      <c r="M41" s="17">
        <v>438</v>
      </c>
      <c r="N41" s="5">
        <v>1060</v>
      </c>
      <c r="O41" s="7">
        <f t="shared" si="35"/>
        <v>62.571428571428569</v>
      </c>
      <c r="P41" s="9">
        <f t="shared" si="36"/>
        <v>81.538461538461533</v>
      </c>
      <c r="Q41" s="10">
        <f t="shared" si="37"/>
        <v>0.35</v>
      </c>
      <c r="R41" s="11">
        <f t="shared" si="20"/>
        <v>0.65</v>
      </c>
      <c r="S41" s="44">
        <f t="shared" si="21"/>
        <v>20</v>
      </c>
      <c r="T41" s="26">
        <v>28</v>
      </c>
      <c r="U41" s="5">
        <v>11</v>
      </c>
      <c r="V41" s="17">
        <v>1425</v>
      </c>
      <c r="W41" s="5">
        <v>873</v>
      </c>
      <c r="X41" s="7">
        <f t="shared" si="6"/>
        <v>50.892857142857146</v>
      </c>
      <c r="Y41" s="9">
        <f t="shared" si="7"/>
        <v>79.36363636363636</v>
      </c>
      <c r="Z41" s="10">
        <f t="shared" si="31"/>
        <v>0.71794871794871795</v>
      </c>
      <c r="AA41" s="11">
        <f t="shared" si="32"/>
        <v>0.28205128205128205</v>
      </c>
      <c r="AB41" s="25">
        <f t="shared" si="23"/>
        <v>39</v>
      </c>
      <c r="AC41" s="17">
        <v>14</v>
      </c>
      <c r="AD41" s="5">
        <v>10</v>
      </c>
      <c r="AE41" s="3">
        <v>843</v>
      </c>
      <c r="AF41" s="5">
        <v>803</v>
      </c>
      <c r="AG41" s="7">
        <f t="shared" si="9"/>
        <v>60.214285714285715</v>
      </c>
      <c r="AH41" s="9">
        <f t="shared" si="10"/>
        <v>80.3</v>
      </c>
      <c r="AI41" s="10">
        <f t="shared" si="24"/>
        <v>0.58333333333333337</v>
      </c>
      <c r="AJ41" s="11">
        <f t="shared" si="25"/>
        <v>0.41666666666666669</v>
      </c>
      <c r="AK41" s="44">
        <f t="shared" si="26"/>
        <v>24</v>
      </c>
      <c r="AL41" s="24">
        <f t="shared" si="38"/>
        <v>63</v>
      </c>
      <c r="AM41" s="5">
        <f t="shared" si="39"/>
        <v>44</v>
      </c>
      <c r="AN41" s="3">
        <f t="shared" si="40"/>
        <v>3584</v>
      </c>
      <c r="AO41" s="5">
        <f t="shared" si="41"/>
        <v>3534</v>
      </c>
      <c r="AP41" s="7">
        <f t="shared" si="27"/>
        <v>56.888888888888886</v>
      </c>
      <c r="AQ41" s="9">
        <f t="shared" si="28"/>
        <v>80.318181818181813</v>
      </c>
      <c r="AR41" s="10">
        <f t="shared" si="29"/>
        <v>0.58878504672897192</v>
      </c>
      <c r="AS41" s="11">
        <f t="shared" si="16"/>
        <v>0.41121495327102803</v>
      </c>
      <c r="AT41" s="25">
        <f t="shared" si="30"/>
        <v>107</v>
      </c>
    </row>
    <row r="42" spans="1:46" x14ac:dyDescent="0.2">
      <c r="A42" s="65" t="s">
        <v>28</v>
      </c>
      <c r="B42" s="37">
        <v>64</v>
      </c>
      <c r="C42" s="5">
        <v>103</v>
      </c>
      <c r="D42" s="3">
        <v>3790</v>
      </c>
      <c r="E42" s="5">
        <v>8460</v>
      </c>
      <c r="F42" s="7">
        <f t="shared" si="33"/>
        <v>59.21875</v>
      </c>
      <c r="G42" s="9">
        <f t="shared" si="34"/>
        <v>82.135922330097088</v>
      </c>
      <c r="H42" s="10">
        <f t="shared" si="17"/>
        <v>0.38323353293413176</v>
      </c>
      <c r="I42" s="11">
        <f t="shared" si="18"/>
        <v>0.61676646706586824</v>
      </c>
      <c r="J42" s="38">
        <f t="shared" si="19"/>
        <v>167</v>
      </c>
      <c r="K42" s="30">
        <v>29</v>
      </c>
      <c r="L42" s="5">
        <v>89</v>
      </c>
      <c r="M42" s="3">
        <v>1885</v>
      </c>
      <c r="N42" s="5">
        <v>7488</v>
      </c>
      <c r="O42" s="7">
        <f t="shared" si="35"/>
        <v>65</v>
      </c>
      <c r="P42" s="9">
        <f t="shared" si="36"/>
        <v>84.134831460674164</v>
      </c>
      <c r="Q42" s="10">
        <f t="shared" si="37"/>
        <v>0.24576271186440679</v>
      </c>
      <c r="R42" s="11">
        <f t="shared" si="20"/>
        <v>0.75423728813559321</v>
      </c>
      <c r="S42" s="44">
        <f t="shared" si="21"/>
        <v>118</v>
      </c>
      <c r="T42" s="24">
        <v>119</v>
      </c>
      <c r="U42" s="5">
        <v>80</v>
      </c>
      <c r="V42" s="3">
        <v>6998</v>
      </c>
      <c r="W42" s="5">
        <v>6526</v>
      </c>
      <c r="X42" s="7">
        <f t="shared" si="6"/>
        <v>58.806722689075627</v>
      </c>
      <c r="Y42" s="9">
        <f t="shared" si="7"/>
        <v>81.575000000000003</v>
      </c>
      <c r="Z42" s="10">
        <f t="shared" si="31"/>
        <v>0.59798994974874375</v>
      </c>
      <c r="AA42" s="11">
        <f t="shared" si="32"/>
        <v>0.4020100502512563</v>
      </c>
      <c r="AB42" s="25">
        <f t="shared" si="23"/>
        <v>199</v>
      </c>
      <c r="AC42" s="30">
        <v>105</v>
      </c>
      <c r="AD42" s="5">
        <v>109</v>
      </c>
      <c r="AE42" s="3">
        <v>6211</v>
      </c>
      <c r="AF42" s="5">
        <v>8950</v>
      </c>
      <c r="AG42" s="7">
        <f t="shared" si="9"/>
        <v>59.152380952380952</v>
      </c>
      <c r="AH42" s="9">
        <f t="shared" si="10"/>
        <v>82.11009174311927</v>
      </c>
      <c r="AI42" s="10">
        <f t="shared" si="24"/>
        <v>0.49065420560747663</v>
      </c>
      <c r="AJ42" s="11">
        <f t="shared" si="25"/>
        <v>0.50934579439252337</v>
      </c>
      <c r="AK42" s="44">
        <f t="shared" si="26"/>
        <v>214</v>
      </c>
      <c r="AL42" s="24">
        <f t="shared" si="38"/>
        <v>317</v>
      </c>
      <c r="AM42" s="5">
        <f t="shared" si="39"/>
        <v>381</v>
      </c>
      <c r="AN42" s="3">
        <f t="shared" si="40"/>
        <v>18884</v>
      </c>
      <c r="AO42" s="5">
        <f t="shared" si="41"/>
        <v>31424</v>
      </c>
      <c r="AP42" s="7">
        <f t="shared" si="27"/>
        <v>59.570977917981075</v>
      </c>
      <c r="AQ42" s="9">
        <f t="shared" si="28"/>
        <v>82.477690288713916</v>
      </c>
      <c r="AR42" s="10">
        <f t="shared" si="29"/>
        <v>0.45415472779369626</v>
      </c>
      <c r="AS42" s="11">
        <f t="shared" si="16"/>
        <v>0.54584527220630374</v>
      </c>
      <c r="AT42" s="25">
        <f t="shared" si="30"/>
        <v>698</v>
      </c>
    </row>
    <row r="43" spans="1:46" x14ac:dyDescent="0.2">
      <c r="A43" s="65" t="s">
        <v>29</v>
      </c>
      <c r="B43" s="37"/>
      <c r="C43" s="5">
        <v>2</v>
      </c>
      <c r="D43" s="3"/>
      <c r="E43" s="5">
        <v>165</v>
      </c>
      <c r="F43" s="7" t="str">
        <f t="shared" si="33"/>
        <v/>
      </c>
      <c r="G43" s="9">
        <f t="shared" si="34"/>
        <v>82.5</v>
      </c>
      <c r="H43" s="10" t="str">
        <f t="shared" si="17"/>
        <v/>
      </c>
      <c r="I43" s="11">
        <f t="shared" si="18"/>
        <v>1</v>
      </c>
      <c r="J43" s="38">
        <f t="shared" si="19"/>
        <v>2</v>
      </c>
      <c r="K43" s="30"/>
      <c r="L43" s="5">
        <v>1</v>
      </c>
      <c r="M43" s="3"/>
      <c r="N43" s="5">
        <v>79</v>
      </c>
      <c r="O43" s="7" t="str">
        <f t="shared" si="35"/>
        <v/>
      </c>
      <c r="P43" s="9">
        <f t="shared" si="36"/>
        <v>79</v>
      </c>
      <c r="Q43" s="10">
        <f t="shared" si="37"/>
        <v>0</v>
      </c>
      <c r="R43" s="11">
        <f t="shared" si="20"/>
        <v>1</v>
      </c>
      <c r="S43" s="44">
        <f t="shared" si="21"/>
        <v>1</v>
      </c>
      <c r="T43" s="24">
        <v>2</v>
      </c>
      <c r="U43" s="5"/>
      <c r="V43" s="3">
        <v>126</v>
      </c>
      <c r="W43" s="5"/>
      <c r="X43" s="7">
        <f t="shared" si="6"/>
        <v>63</v>
      </c>
      <c r="Y43" s="9" t="str">
        <f t="shared" si="7"/>
        <v/>
      </c>
      <c r="Z43" s="10">
        <f t="shared" si="31"/>
        <v>1</v>
      </c>
      <c r="AA43" s="11" t="str">
        <f t="shared" si="32"/>
        <v/>
      </c>
      <c r="AB43" s="25">
        <f t="shared" si="23"/>
        <v>2</v>
      </c>
      <c r="AC43" s="30"/>
      <c r="AD43" s="5"/>
      <c r="AE43" s="3"/>
      <c r="AF43" s="5"/>
      <c r="AG43" s="7" t="str">
        <f t="shared" si="9"/>
        <v/>
      </c>
      <c r="AH43" s="9" t="str">
        <f t="shared" si="10"/>
        <v/>
      </c>
      <c r="AI43" s="10" t="str">
        <f t="shared" si="24"/>
        <v/>
      </c>
      <c r="AJ43" s="11" t="str">
        <f t="shared" si="25"/>
        <v/>
      </c>
      <c r="AK43" s="44">
        <f t="shared" si="26"/>
        <v>0</v>
      </c>
      <c r="AL43" s="24">
        <f t="shared" si="38"/>
        <v>2</v>
      </c>
      <c r="AM43" s="5">
        <f t="shared" si="39"/>
        <v>3</v>
      </c>
      <c r="AN43" s="3">
        <f t="shared" si="40"/>
        <v>126</v>
      </c>
      <c r="AO43" s="5">
        <f t="shared" si="41"/>
        <v>244</v>
      </c>
      <c r="AP43" s="7">
        <f t="shared" si="27"/>
        <v>63</v>
      </c>
      <c r="AQ43" s="9">
        <f t="shared" si="28"/>
        <v>81.333333333333329</v>
      </c>
      <c r="AR43" s="10">
        <f t="shared" si="29"/>
        <v>0.4</v>
      </c>
      <c r="AS43" s="11">
        <f t="shared" si="16"/>
        <v>0.6</v>
      </c>
      <c r="AT43" s="25">
        <f t="shared" si="30"/>
        <v>5</v>
      </c>
    </row>
    <row r="44" spans="1:46" x14ac:dyDescent="0.2">
      <c r="A44" s="65" t="s">
        <v>57</v>
      </c>
      <c r="B44" s="37">
        <v>1</v>
      </c>
      <c r="C44" s="5"/>
      <c r="D44" s="3">
        <v>48</v>
      </c>
      <c r="E44" s="5"/>
      <c r="F44" s="7">
        <f t="shared" si="33"/>
        <v>48</v>
      </c>
      <c r="G44" s="9" t="str">
        <f t="shared" si="34"/>
        <v/>
      </c>
      <c r="H44" s="10">
        <f t="shared" si="17"/>
        <v>1</v>
      </c>
      <c r="I44" s="11" t="str">
        <f t="shared" si="18"/>
        <v/>
      </c>
      <c r="J44" s="38">
        <f t="shared" si="19"/>
        <v>1</v>
      </c>
      <c r="K44" s="30">
        <v>1</v>
      </c>
      <c r="L44" s="5"/>
      <c r="M44" s="3">
        <v>67</v>
      </c>
      <c r="N44" s="5"/>
      <c r="O44" s="7">
        <f t="shared" si="35"/>
        <v>67</v>
      </c>
      <c r="P44" s="9" t="str">
        <f t="shared" si="36"/>
        <v/>
      </c>
      <c r="Q44" s="10">
        <f t="shared" si="37"/>
        <v>1</v>
      </c>
      <c r="R44" s="11">
        <f t="shared" si="20"/>
        <v>0</v>
      </c>
      <c r="S44" s="44">
        <f t="shared" si="21"/>
        <v>1</v>
      </c>
      <c r="T44" s="24"/>
      <c r="U44" s="5"/>
      <c r="V44" s="3"/>
      <c r="W44" s="5"/>
      <c r="X44" s="7" t="str">
        <f t="shared" si="6"/>
        <v/>
      </c>
      <c r="Y44" s="9" t="str">
        <f t="shared" si="7"/>
        <v/>
      </c>
      <c r="Z44" s="10" t="str">
        <f t="shared" si="31"/>
        <v/>
      </c>
      <c r="AA44" s="11" t="str">
        <f t="shared" si="32"/>
        <v/>
      </c>
      <c r="AB44" s="25">
        <f t="shared" si="23"/>
        <v>0</v>
      </c>
      <c r="AC44" s="30"/>
      <c r="AD44" s="5"/>
      <c r="AE44" s="3"/>
      <c r="AF44" s="5"/>
      <c r="AG44" s="7" t="str">
        <f t="shared" si="9"/>
        <v/>
      </c>
      <c r="AH44" s="9" t="str">
        <f t="shared" si="10"/>
        <v/>
      </c>
      <c r="AI44" s="10" t="str">
        <f t="shared" si="24"/>
        <v/>
      </c>
      <c r="AJ44" s="11" t="str">
        <f t="shared" si="25"/>
        <v/>
      </c>
      <c r="AK44" s="44">
        <f t="shared" si="26"/>
        <v>0</v>
      </c>
      <c r="AL44" s="24">
        <f t="shared" si="38"/>
        <v>2</v>
      </c>
      <c r="AM44" s="5">
        <f t="shared" si="39"/>
        <v>0</v>
      </c>
      <c r="AN44" s="3">
        <f t="shared" si="40"/>
        <v>115</v>
      </c>
      <c r="AO44" s="5">
        <f t="shared" si="41"/>
        <v>0</v>
      </c>
      <c r="AP44" s="7">
        <f t="shared" si="27"/>
        <v>57.5</v>
      </c>
      <c r="AQ44" s="9" t="str">
        <f t="shared" si="28"/>
        <v/>
      </c>
      <c r="AR44" s="10">
        <f t="shared" si="29"/>
        <v>1</v>
      </c>
      <c r="AS44" s="11" t="str">
        <f t="shared" si="16"/>
        <v/>
      </c>
      <c r="AT44" s="25">
        <f t="shared" si="30"/>
        <v>2</v>
      </c>
    </row>
    <row r="45" spans="1:46" x14ac:dyDescent="0.2">
      <c r="A45" s="65" t="s">
        <v>30</v>
      </c>
      <c r="B45" s="37">
        <v>5</v>
      </c>
      <c r="C45" s="16">
        <v>2</v>
      </c>
      <c r="D45" s="3">
        <v>311</v>
      </c>
      <c r="E45" s="16">
        <v>156</v>
      </c>
      <c r="F45" s="7">
        <f t="shared" si="33"/>
        <v>62.2</v>
      </c>
      <c r="G45" s="9">
        <f t="shared" si="34"/>
        <v>78</v>
      </c>
      <c r="H45" s="10">
        <f t="shared" si="17"/>
        <v>0.7142857142857143</v>
      </c>
      <c r="I45" s="11">
        <f t="shared" si="18"/>
        <v>0.2857142857142857</v>
      </c>
      <c r="J45" s="38">
        <f t="shared" si="19"/>
        <v>7</v>
      </c>
      <c r="K45" s="30">
        <v>4</v>
      </c>
      <c r="L45" s="16">
        <v>1</v>
      </c>
      <c r="M45" s="3">
        <v>267</v>
      </c>
      <c r="N45" s="16">
        <v>80</v>
      </c>
      <c r="O45" s="7">
        <f t="shared" si="35"/>
        <v>66.75</v>
      </c>
      <c r="P45" s="9">
        <f t="shared" si="36"/>
        <v>80</v>
      </c>
      <c r="Q45" s="10">
        <f t="shared" si="37"/>
        <v>0.8</v>
      </c>
      <c r="R45" s="11">
        <f t="shared" si="20"/>
        <v>0.2</v>
      </c>
      <c r="S45" s="44">
        <f t="shared" si="21"/>
        <v>5</v>
      </c>
      <c r="T45" s="24">
        <v>4</v>
      </c>
      <c r="U45" s="16">
        <v>3</v>
      </c>
      <c r="V45" s="3">
        <v>223</v>
      </c>
      <c r="W45" s="16">
        <v>244</v>
      </c>
      <c r="X45" s="7">
        <f t="shared" si="6"/>
        <v>55.75</v>
      </c>
      <c r="Y45" s="9">
        <f t="shared" si="7"/>
        <v>81.333333333333329</v>
      </c>
      <c r="Z45" s="10">
        <f t="shared" si="31"/>
        <v>0.5714285714285714</v>
      </c>
      <c r="AA45" s="11">
        <f t="shared" si="32"/>
        <v>0.42857142857142855</v>
      </c>
      <c r="AB45" s="25">
        <f t="shared" si="23"/>
        <v>7</v>
      </c>
      <c r="AC45" s="30">
        <v>3</v>
      </c>
      <c r="AD45" s="5">
        <v>4</v>
      </c>
      <c r="AE45" s="3">
        <v>170</v>
      </c>
      <c r="AF45" s="5">
        <v>321</v>
      </c>
      <c r="AG45" s="7">
        <f t="shared" si="9"/>
        <v>56.666666666666664</v>
      </c>
      <c r="AH45" s="9">
        <f t="shared" si="10"/>
        <v>80.25</v>
      </c>
      <c r="AI45" s="10">
        <f t="shared" si="24"/>
        <v>0.42857142857142855</v>
      </c>
      <c r="AJ45" s="11">
        <f t="shared" si="25"/>
        <v>0.5714285714285714</v>
      </c>
      <c r="AK45" s="44">
        <f t="shared" si="26"/>
        <v>7</v>
      </c>
      <c r="AL45" s="24">
        <f t="shared" si="38"/>
        <v>16</v>
      </c>
      <c r="AM45" s="5">
        <f t="shared" si="39"/>
        <v>10</v>
      </c>
      <c r="AN45" s="3">
        <f t="shared" si="40"/>
        <v>971</v>
      </c>
      <c r="AO45" s="5">
        <f t="shared" si="41"/>
        <v>801</v>
      </c>
      <c r="AP45" s="7">
        <f t="shared" si="27"/>
        <v>60.6875</v>
      </c>
      <c r="AQ45" s="9">
        <f t="shared" si="28"/>
        <v>80.099999999999994</v>
      </c>
      <c r="AR45" s="10">
        <f t="shared" si="29"/>
        <v>0.61538461538461542</v>
      </c>
      <c r="AS45" s="11">
        <f t="shared" si="16"/>
        <v>0.38461538461538464</v>
      </c>
      <c r="AT45" s="25">
        <f t="shared" si="30"/>
        <v>26</v>
      </c>
    </row>
    <row r="46" spans="1:46" x14ac:dyDescent="0.2">
      <c r="A46" s="65" t="s">
        <v>31</v>
      </c>
      <c r="B46" s="37">
        <v>3</v>
      </c>
      <c r="C46" s="5">
        <v>1</v>
      </c>
      <c r="D46" s="3">
        <v>194</v>
      </c>
      <c r="E46" s="5">
        <v>75</v>
      </c>
      <c r="F46" s="7">
        <f t="shared" si="33"/>
        <v>64.666666666666671</v>
      </c>
      <c r="G46" s="9">
        <f t="shared" si="34"/>
        <v>75</v>
      </c>
      <c r="H46" s="10">
        <f t="shared" si="17"/>
        <v>0.75</v>
      </c>
      <c r="I46" s="11">
        <f t="shared" si="18"/>
        <v>0.25</v>
      </c>
      <c r="J46" s="38">
        <f t="shared" si="19"/>
        <v>4</v>
      </c>
      <c r="K46" s="30">
        <v>2</v>
      </c>
      <c r="L46" s="5">
        <v>1</v>
      </c>
      <c r="M46" s="3">
        <v>128</v>
      </c>
      <c r="N46" s="5">
        <v>81</v>
      </c>
      <c r="O46" s="7">
        <f t="shared" si="35"/>
        <v>64</v>
      </c>
      <c r="P46" s="9">
        <f t="shared" si="36"/>
        <v>81</v>
      </c>
      <c r="Q46" s="10">
        <f t="shared" si="37"/>
        <v>0.66666666666666663</v>
      </c>
      <c r="R46" s="11">
        <f t="shared" si="20"/>
        <v>0.33333333333333331</v>
      </c>
      <c r="S46" s="44">
        <f t="shared" si="21"/>
        <v>3</v>
      </c>
      <c r="T46" s="24">
        <v>2</v>
      </c>
      <c r="U46" s="5">
        <v>4</v>
      </c>
      <c r="V46" s="3">
        <v>120</v>
      </c>
      <c r="W46" s="5">
        <v>313</v>
      </c>
      <c r="X46" s="7">
        <f t="shared" si="6"/>
        <v>60</v>
      </c>
      <c r="Y46" s="9">
        <f t="shared" si="7"/>
        <v>78.25</v>
      </c>
      <c r="Z46" s="10">
        <f t="shared" si="31"/>
        <v>0.33333333333333331</v>
      </c>
      <c r="AA46" s="11">
        <f t="shared" si="32"/>
        <v>0.66666666666666663</v>
      </c>
      <c r="AB46" s="25">
        <f t="shared" si="23"/>
        <v>6</v>
      </c>
      <c r="AC46" s="30">
        <v>4</v>
      </c>
      <c r="AD46" s="5">
        <v>1</v>
      </c>
      <c r="AE46" s="3">
        <v>250</v>
      </c>
      <c r="AF46" s="5">
        <v>77</v>
      </c>
      <c r="AG46" s="7">
        <f t="shared" si="9"/>
        <v>62.5</v>
      </c>
      <c r="AH46" s="9">
        <f t="shared" si="10"/>
        <v>77</v>
      </c>
      <c r="AI46" s="10">
        <f t="shared" si="24"/>
        <v>0.8</v>
      </c>
      <c r="AJ46" s="11">
        <f t="shared" si="25"/>
        <v>0.2</v>
      </c>
      <c r="AK46" s="44">
        <f t="shared" si="26"/>
        <v>5</v>
      </c>
      <c r="AL46" s="24">
        <f t="shared" si="38"/>
        <v>11</v>
      </c>
      <c r="AM46" s="5">
        <f t="shared" si="39"/>
        <v>7</v>
      </c>
      <c r="AN46" s="3">
        <f t="shared" si="40"/>
        <v>692</v>
      </c>
      <c r="AO46" s="5">
        <f t="shared" si="41"/>
        <v>546</v>
      </c>
      <c r="AP46" s="7">
        <f t="shared" si="27"/>
        <v>62.909090909090907</v>
      </c>
      <c r="AQ46" s="9">
        <f t="shared" si="28"/>
        <v>78</v>
      </c>
      <c r="AR46" s="10">
        <f t="shared" si="29"/>
        <v>0.61111111111111116</v>
      </c>
      <c r="AS46" s="11">
        <f t="shared" si="16"/>
        <v>0.3888888888888889</v>
      </c>
      <c r="AT46" s="25">
        <f t="shared" si="30"/>
        <v>18</v>
      </c>
    </row>
    <row r="47" spans="1:46" x14ac:dyDescent="0.2">
      <c r="A47" s="65" t="s">
        <v>32</v>
      </c>
      <c r="B47" s="37">
        <v>6</v>
      </c>
      <c r="C47" s="5">
        <v>4</v>
      </c>
      <c r="D47" s="3">
        <v>269</v>
      </c>
      <c r="E47" s="5">
        <v>321</v>
      </c>
      <c r="F47" s="7">
        <f t="shared" si="33"/>
        <v>44.833333333333336</v>
      </c>
      <c r="G47" s="9">
        <f t="shared" si="34"/>
        <v>80.25</v>
      </c>
      <c r="H47" s="10">
        <f t="shared" si="17"/>
        <v>0.6</v>
      </c>
      <c r="I47" s="11">
        <f t="shared" si="18"/>
        <v>0.4</v>
      </c>
      <c r="J47" s="38">
        <f t="shared" si="19"/>
        <v>10</v>
      </c>
      <c r="K47" s="30">
        <v>5</v>
      </c>
      <c r="L47" s="5">
        <v>4</v>
      </c>
      <c r="M47" s="3">
        <v>306</v>
      </c>
      <c r="N47" s="5">
        <v>336</v>
      </c>
      <c r="O47" s="7">
        <f t="shared" si="35"/>
        <v>61.2</v>
      </c>
      <c r="P47" s="9">
        <f t="shared" si="36"/>
        <v>84</v>
      </c>
      <c r="Q47" s="10">
        <f t="shared" si="37"/>
        <v>0.55555555555555558</v>
      </c>
      <c r="R47" s="11">
        <f t="shared" si="20"/>
        <v>0.44444444444444442</v>
      </c>
      <c r="S47" s="44">
        <f t="shared" si="21"/>
        <v>9</v>
      </c>
      <c r="T47" s="24">
        <v>9</v>
      </c>
      <c r="U47" s="5">
        <v>2</v>
      </c>
      <c r="V47" s="3">
        <v>417</v>
      </c>
      <c r="W47" s="5">
        <v>161</v>
      </c>
      <c r="X47" s="7">
        <f t="shared" si="6"/>
        <v>46.333333333333336</v>
      </c>
      <c r="Y47" s="9">
        <f t="shared" si="7"/>
        <v>80.5</v>
      </c>
      <c r="Z47" s="10">
        <f t="shared" si="31"/>
        <v>0.81818181818181823</v>
      </c>
      <c r="AA47" s="11">
        <f t="shared" si="32"/>
        <v>0.18181818181818182</v>
      </c>
      <c r="AB47" s="25">
        <f t="shared" si="23"/>
        <v>11</v>
      </c>
      <c r="AC47" s="30">
        <v>5</v>
      </c>
      <c r="AD47" s="5">
        <v>4</v>
      </c>
      <c r="AE47" s="3">
        <v>233</v>
      </c>
      <c r="AF47" s="5">
        <v>328</v>
      </c>
      <c r="AG47" s="7">
        <f t="shared" si="9"/>
        <v>46.6</v>
      </c>
      <c r="AH47" s="9">
        <f t="shared" si="10"/>
        <v>82</v>
      </c>
      <c r="AI47" s="10">
        <f t="shared" si="24"/>
        <v>0.55555555555555558</v>
      </c>
      <c r="AJ47" s="11">
        <f t="shared" si="25"/>
        <v>0.44444444444444442</v>
      </c>
      <c r="AK47" s="44">
        <f t="shared" si="26"/>
        <v>9</v>
      </c>
      <c r="AL47" s="24">
        <f t="shared" si="38"/>
        <v>25</v>
      </c>
      <c r="AM47" s="5">
        <f t="shared" si="39"/>
        <v>14</v>
      </c>
      <c r="AN47" s="3">
        <f t="shared" si="40"/>
        <v>1225</v>
      </c>
      <c r="AO47" s="5">
        <f t="shared" si="41"/>
        <v>1146</v>
      </c>
      <c r="AP47" s="7">
        <f t="shared" si="27"/>
        <v>49</v>
      </c>
      <c r="AQ47" s="9">
        <f t="shared" si="28"/>
        <v>81.857142857142861</v>
      </c>
      <c r="AR47" s="10">
        <f t="shared" si="29"/>
        <v>0.64102564102564108</v>
      </c>
      <c r="AS47" s="11">
        <f t="shared" si="16"/>
        <v>0.35897435897435898</v>
      </c>
      <c r="AT47" s="25">
        <f t="shared" si="30"/>
        <v>39</v>
      </c>
    </row>
    <row r="48" spans="1:46" x14ac:dyDescent="0.2">
      <c r="A48" s="65" t="s">
        <v>67</v>
      </c>
      <c r="B48" s="37">
        <v>1</v>
      </c>
      <c r="C48" s="5">
        <v>5</v>
      </c>
      <c r="D48" s="3">
        <v>63</v>
      </c>
      <c r="E48" s="5">
        <v>416</v>
      </c>
      <c r="F48" s="7">
        <f t="shared" si="33"/>
        <v>63</v>
      </c>
      <c r="G48" s="9">
        <f t="shared" si="34"/>
        <v>83.2</v>
      </c>
      <c r="H48" s="10">
        <f t="shared" si="17"/>
        <v>0.16666666666666666</v>
      </c>
      <c r="I48" s="11">
        <f t="shared" si="18"/>
        <v>0.83333333333333337</v>
      </c>
      <c r="J48" s="38">
        <f t="shared" si="19"/>
        <v>6</v>
      </c>
      <c r="K48" s="30">
        <v>1</v>
      </c>
      <c r="L48" s="5">
        <v>3</v>
      </c>
      <c r="M48" s="3">
        <v>53</v>
      </c>
      <c r="N48" s="5">
        <v>261</v>
      </c>
      <c r="O48" s="7">
        <f t="shared" si="35"/>
        <v>53</v>
      </c>
      <c r="P48" s="9">
        <f t="shared" si="36"/>
        <v>87</v>
      </c>
      <c r="Q48" s="10">
        <f t="shared" si="37"/>
        <v>0.25</v>
      </c>
      <c r="R48" s="11">
        <f t="shared" si="20"/>
        <v>0.75</v>
      </c>
      <c r="S48" s="44">
        <f t="shared" si="21"/>
        <v>4</v>
      </c>
      <c r="T48" s="24"/>
      <c r="U48" s="5">
        <v>4</v>
      </c>
      <c r="V48" s="3"/>
      <c r="W48" s="5">
        <v>344</v>
      </c>
      <c r="X48" s="7" t="str">
        <f t="shared" si="6"/>
        <v/>
      </c>
      <c r="Y48" s="9">
        <f t="shared" si="7"/>
        <v>86</v>
      </c>
      <c r="Z48" s="10" t="str">
        <f t="shared" si="31"/>
        <v/>
      </c>
      <c r="AA48" s="11">
        <f t="shared" si="32"/>
        <v>1</v>
      </c>
      <c r="AB48" s="25">
        <f t="shared" si="23"/>
        <v>4</v>
      </c>
      <c r="AC48" s="30">
        <v>1</v>
      </c>
      <c r="AD48" s="5">
        <v>5</v>
      </c>
      <c r="AE48" s="3">
        <v>74</v>
      </c>
      <c r="AF48" s="5">
        <v>426</v>
      </c>
      <c r="AG48" s="7">
        <f t="shared" si="9"/>
        <v>74</v>
      </c>
      <c r="AH48" s="9">
        <f t="shared" si="10"/>
        <v>85.2</v>
      </c>
      <c r="AI48" s="10">
        <f t="shared" si="24"/>
        <v>0.16666666666666666</v>
      </c>
      <c r="AJ48" s="11">
        <f t="shared" si="25"/>
        <v>0.83333333333333337</v>
      </c>
      <c r="AK48" s="44">
        <f t="shared" si="26"/>
        <v>6</v>
      </c>
      <c r="AL48" s="24">
        <f t="shared" si="38"/>
        <v>3</v>
      </c>
      <c r="AM48" s="5">
        <f t="shared" si="39"/>
        <v>17</v>
      </c>
      <c r="AN48" s="3">
        <f t="shared" si="40"/>
        <v>190</v>
      </c>
      <c r="AO48" s="5">
        <f t="shared" si="41"/>
        <v>1447</v>
      </c>
      <c r="AP48" s="7">
        <f t="shared" si="27"/>
        <v>63.333333333333336</v>
      </c>
      <c r="AQ48" s="9">
        <f t="shared" si="28"/>
        <v>85.117647058823536</v>
      </c>
      <c r="AR48" s="10">
        <f t="shared" si="29"/>
        <v>0.15</v>
      </c>
      <c r="AS48" s="11">
        <f t="shared" si="16"/>
        <v>0.85</v>
      </c>
      <c r="AT48" s="25">
        <f t="shared" si="30"/>
        <v>20</v>
      </c>
    </row>
    <row r="49" spans="1:46" x14ac:dyDescent="0.2">
      <c r="A49" s="65" t="s">
        <v>33</v>
      </c>
      <c r="B49" s="37">
        <v>9</v>
      </c>
      <c r="C49" s="5">
        <v>11</v>
      </c>
      <c r="D49" s="3">
        <v>490</v>
      </c>
      <c r="E49" s="5">
        <v>860</v>
      </c>
      <c r="F49" s="7">
        <f t="shared" si="33"/>
        <v>54.444444444444443</v>
      </c>
      <c r="G49" s="9">
        <f t="shared" si="34"/>
        <v>78.181818181818187</v>
      </c>
      <c r="H49" s="10">
        <f t="shared" si="17"/>
        <v>0.45</v>
      </c>
      <c r="I49" s="11">
        <f t="shared" si="18"/>
        <v>0.55000000000000004</v>
      </c>
      <c r="J49" s="38">
        <f t="shared" si="19"/>
        <v>20</v>
      </c>
      <c r="K49" s="30">
        <v>13</v>
      </c>
      <c r="L49" s="5">
        <v>9</v>
      </c>
      <c r="M49" s="3">
        <v>720</v>
      </c>
      <c r="N49" s="5">
        <v>725</v>
      </c>
      <c r="O49" s="7">
        <f t="shared" si="35"/>
        <v>55.384615384615387</v>
      </c>
      <c r="P49" s="9">
        <f t="shared" si="36"/>
        <v>80.555555555555557</v>
      </c>
      <c r="Q49" s="10">
        <f t="shared" si="37"/>
        <v>0.59090909090909094</v>
      </c>
      <c r="R49" s="11">
        <f t="shared" si="20"/>
        <v>0.40909090909090912</v>
      </c>
      <c r="S49" s="44">
        <f t="shared" si="21"/>
        <v>22</v>
      </c>
      <c r="T49" s="24">
        <v>20</v>
      </c>
      <c r="U49" s="5">
        <v>8</v>
      </c>
      <c r="V49" s="3">
        <v>1057</v>
      </c>
      <c r="W49" s="5">
        <v>646</v>
      </c>
      <c r="X49" s="7">
        <f t="shared" si="6"/>
        <v>52.85</v>
      </c>
      <c r="Y49" s="9">
        <f t="shared" si="7"/>
        <v>80.75</v>
      </c>
      <c r="Z49" s="10">
        <f t="shared" si="31"/>
        <v>0.7142857142857143</v>
      </c>
      <c r="AA49" s="11">
        <f t="shared" si="32"/>
        <v>0.2857142857142857</v>
      </c>
      <c r="AB49" s="25">
        <f t="shared" si="23"/>
        <v>28</v>
      </c>
      <c r="AC49" s="30">
        <v>15</v>
      </c>
      <c r="AD49" s="5">
        <v>13</v>
      </c>
      <c r="AE49" s="3">
        <v>785</v>
      </c>
      <c r="AF49" s="5">
        <v>1025</v>
      </c>
      <c r="AG49" s="7">
        <f t="shared" si="9"/>
        <v>52.333333333333336</v>
      </c>
      <c r="AH49" s="9">
        <f t="shared" si="10"/>
        <v>78.84615384615384</v>
      </c>
      <c r="AI49" s="10">
        <f t="shared" si="24"/>
        <v>0.5357142857142857</v>
      </c>
      <c r="AJ49" s="11">
        <f t="shared" si="25"/>
        <v>0.4642857142857143</v>
      </c>
      <c r="AK49" s="44">
        <f t="shared" si="26"/>
        <v>28</v>
      </c>
      <c r="AL49" s="24">
        <f t="shared" si="38"/>
        <v>57</v>
      </c>
      <c r="AM49" s="5">
        <f t="shared" si="39"/>
        <v>41</v>
      </c>
      <c r="AN49" s="3">
        <f t="shared" si="40"/>
        <v>3052</v>
      </c>
      <c r="AO49" s="5">
        <f t="shared" si="41"/>
        <v>3256</v>
      </c>
      <c r="AP49" s="7">
        <f t="shared" si="27"/>
        <v>53.543859649122808</v>
      </c>
      <c r="AQ49" s="9">
        <f t="shared" si="28"/>
        <v>79.41463414634147</v>
      </c>
      <c r="AR49" s="10">
        <f t="shared" si="29"/>
        <v>0.58163265306122447</v>
      </c>
      <c r="AS49" s="11">
        <f t="shared" si="16"/>
        <v>0.41836734693877553</v>
      </c>
      <c r="AT49" s="25">
        <f t="shared" si="30"/>
        <v>98</v>
      </c>
    </row>
    <row r="50" spans="1:46" x14ac:dyDescent="0.2">
      <c r="A50" s="65" t="s">
        <v>68</v>
      </c>
      <c r="B50" s="37">
        <v>2</v>
      </c>
      <c r="C50" s="5">
        <v>3</v>
      </c>
      <c r="D50" s="3">
        <v>134</v>
      </c>
      <c r="E50" s="5">
        <v>239</v>
      </c>
      <c r="F50" s="7">
        <f t="shared" si="33"/>
        <v>67</v>
      </c>
      <c r="G50" s="9">
        <f t="shared" si="34"/>
        <v>79.666666666666671</v>
      </c>
      <c r="H50" s="10">
        <f t="shared" ref="H50" si="59">IF(AND(B50&gt;0, J50&gt;0),B50/J50,"")</f>
        <v>0.4</v>
      </c>
      <c r="I50" s="11">
        <f t="shared" ref="I50" si="60">IF(AND(C50&gt;0, J50&gt;0),C50/J50,"")</f>
        <v>0.6</v>
      </c>
      <c r="J50" s="38">
        <f t="shared" ref="J50" si="61">B50+C50</f>
        <v>5</v>
      </c>
      <c r="K50" s="30">
        <v>4</v>
      </c>
      <c r="L50" s="5"/>
      <c r="M50" s="3">
        <v>271</v>
      </c>
      <c r="N50" s="5"/>
      <c r="O50" s="7">
        <f t="shared" si="35"/>
        <v>67.75</v>
      </c>
      <c r="P50" s="9" t="str">
        <f t="shared" si="36"/>
        <v/>
      </c>
      <c r="Q50" s="10">
        <f t="shared" si="37"/>
        <v>1</v>
      </c>
      <c r="R50" s="11">
        <f t="shared" ref="R50" si="62">IF(S50&gt;0,L50/S50,"")</f>
        <v>0</v>
      </c>
      <c r="S50" s="44">
        <f t="shared" ref="S50" si="63">K50+L50</f>
        <v>4</v>
      </c>
      <c r="T50" s="24">
        <v>3</v>
      </c>
      <c r="U50" s="5">
        <v>2</v>
      </c>
      <c r="V50" s="3">
        <v>183</v>
      </c>
      <c r="W50" s="5">
        <v>169</v>
      </c>
      <c r="X50" s="7">
        <f t="shared" ref="X50" si="64">IF(T50&gt;0,V50/T50,"")</f>
        <v>61</v>
      </c>
      <c r="Y50" s="9">
        <f t="shared" ref="Y50" si="65">IF(U50&gt;0,W50/U50,"")</f>
        <v>84.5</v>
      </c>
      <c r="Z50" s="10">
        <f t="shared" ref="Z50" si="66">IF(AND(T50&gt;0, AB50&gt;0),T50/AB50,"")</f>
        <v>0.6</v>
      </c>
      <c r="AA50" s="11">
        <f t="shared" ref="AA50" si="67">IF(AND(U50&gt;0, AB50&gt;0),U50/AB50,"")</f>
        <v>0.4</v>
      </c>
      <c r="AB50" s="25">
        <f t="shared" ref="AB50" si="68">T50+U50</f>
        <v>5</v>
      </c>
      <c r="AC50" s="30">
        <v>4</v>
      </c>
      <c r="AD50" s="5">
        <v>2</v>
      </c>
      <c r="AE50" s="3">
        <v>174</v>
      </c>
      <c r="AF50" s="5">
        <v>162</v>
      </c>
      <c r="AG50" s="7">
        <f t="shared" ref="AG50" si="69">IF(AC50&gt;0,AE50/AC50,"")</f>
        <v>43.5</v>
      </c>
      <c r="AH50" s="9">
        <f t="shared" ref="AH50" si="70">IF(AD50&gt;0,AF50/AD50,"")</f>
        <v>81</v>
      </c>
      <c r="AI50" s="10">
        <f t="shared" ref="AI50" si="71">IF(AND(AC50&gt;0, AK50&gt;0),AC50/AK50,"")</f>
        <v>0.66666666666666663</v>
      </c>
      <c r="AJ50" s="11">
        <f t="shared" ref="AJ50" si="72">IF(AND(AD50&gt;0, AK50&gt;0),AD50/AK50,"")</f>
        <v>0.33333333333333331</v>
      </c>
      <c r="AK50" s="44">
        <f t="shared" ref="AK50" si="73">AC50+AD50</f>
        <v>6</v>
      </c>
      <c r="AL50" s="24">
        <f t="shared" si="38"/>
        <v>13</v>
      </c>
      <c r="AM50" s="5">
        <f t="shared" si="39"/>
        <v>7</v>
      </c>
      <c r="AN50" s="3">
        <f t="shared" si="40"/>
        <v>762</v>
      </c>
      <c r="AO50" s="5">
        <f t="shared" si="41"/>
        <v>570</v>
      </c>
      <c r="AP50" s="7">
        <f t="shared" ref="AP50" si="74">IF(AL50&gt;0,AN50/AL50,"")</f>
        <v>58.615384615384613</v>
      </c>
      <c r="AQ50" s="9">
        <f t="shared" ref="AQ50" si="75">IF(AM50&gt;0,AO50/AM50,"")</f>
        <v>81.428571428571431</v>
      </c>
      <c r="AR50" s="10">
        <f t="shared" ref="AR50" si="76">IF(AND(AL50&gt;0, AT50&gt;0),AL50/AT50,"")</f>
        <v>0.65</v>
      </c>
      <c r="AS50" s="11">
        <f t="shared" ref="AS50" si="77">IF(AND(AM50&gt;0, AT50&gt;0),AM50/AT50,"")</f>
        <v>0.35</v>
      </c>
      <c r="AT50" s="25">
        <f t="shared" ref="AT50" si="78">AL50+AM50</f>
        <v>20</v>
      </c>
    </row>
    <row r="51" spans="1:46" x14ac:dyDescent="0.2">
      <c r="A51" s="65" t="s">
        <v>64</v>
      </c>
      <c r="B51" s="37">
        <v>3</v>
      </c>
      <c r="C51" s="5">
        <v>3</v>
      </c>
      <c r="D51" s="3">
        <v>136</v>
      </c>
      <c r="E51" s="5">
        <v>265</v>
      </c>
      <c r="F51" s="7">
        <f t="shared" si="33"/>
        <v>45.333333333333336</v>
      </c>
      <c r="G51" s="9">
        <f t="shared" si="34"/>
        <v>88.333333333333329</v>
      </c>
      <c r="H51" s="10">
        <f t="shared" si="17"/>
        <v>0.5</v>
      </c>
      <c r="I51" s="11">
        <f t="shared" si="18"/>
        <v>0.5</v>
      </c>
      <c r="J51" s="38">
        <f t="shared" si="19"/>
        <v>6</v>
      </c>
      <c r="K51" s="30">
        <v>5</v>
      </c>
      <c r="L51" s="5">
        <v>5</v>
      </c>
      <c r="M51" s="3">
        <v>312</v>
      </c>
      <c r="N51" s="5">
        <v>421</v>
      </c>
      <c r="O51" s="7">
        <f t="shared" si="35"/>
        <v>62.4</v>
      </c>
      <c r="P51" s="9">
        <f t="shared" si="36"/>
        <v>84.2</v>
      </c>
      <c r="Q51" s="10">
        <f t="shared" si="37"/>
        <v>0.5</v>
      </c>
      <c r="R51" s="11">
        <f t="shared" si="20"/>
        <v>0.5</v>
      </c>
      <c r="S51" s="44">
        <f t="shared" si="21"/>
        <v>10</v>
      </c>
      <c r="T51" s="24">
        <v>4</v>
      </c>
      <c r="U51" s="5">
        <v>5</v>
      </c>
      <c r="V51" s="3">
        <v>237</v>
      </c>
      <c r="W51" s="5">
        <v>412</v>
      </c>
      <c r="X51" s="7">
        <f t="shared" si="6"/>
        <v>59.25</v>
      </c>
      <c r="Y51" s="9">
        <f t="shared" si="7"/>
        <v>82.4</v>
      </c>
      <c r="Z51" s="10">
        <f t="shared" si="31"/>
        <v>0.44444444444444442</v>
      </c>
      <c r="AA51" s="11">
        <f t="shared" si="32"/>
        <v>0.55555555555555558</v>
      </c>
      <c r="AB51" s="25">
        <f t="shared" si="23"/>
        <v>9</v>
      </c>
      <c r="AC51" s="30">
        <v>5</v>
      </c>
      <c r="AD51" s="5">
        <v>7</v>
      </c>
      <c r="AE51" s="3">
        <v>260</v>
      </c>
      <c r="AF51" s="5">
        <v>578</v>
      </c>
      <c r="AG51" s="7">
        <f t="shared" si="9"/>
        <v>52</v>
      </c>
      <c r="AH51" s="9">
        <f t="shared" si="10"/>
        <v>82.571428571428569</v>
      </c>
      <c r="AI51" s="10">
        <f t="shared" si="24"/>
        <v>0.41666666666666669</v>
      </c>
      <c r="AJ51" s="11">
        <f t="shared" si="25"/>
        <v>0.58333333333333337</v>
      </c>
      <c r="AK51" s="44">
        <f t="shared" si="26"/>
        <v>12</v>
      </c>
      <c r="AL51" s="24">
        <f t="shared" si="38"/>
        <v>17</v>
      </c>
      <c r="AM51" s="5">
        <f t="shared" si="39"/>
        <v>20</v>
      </c>
      <c r="AN51" s="3">
        <f t="shared" si="40"/>
        <v>945</v>
      </c>
      <c r="AO51" s="5">
        <f t="shared" si="41"/>
        <v>1676</v>
      </c>
      <c r="AP51" s="7">
        <f t="shared" si="27"/>
        <v>55.588235294117645</v>
      </c>
      <c r="AQ51" s="9">
        <f t="shared" si="28"/>
        <v>83.8</v>
      </c>
      <c r="AR51" s="10">
        <f t="shared" si="29"/>
        <v>0.45945945945945948</v>
      </c>
      <c r="AS51" s="11">
        <f t="shared" si="16"/>
        <v>0.54054054054054057</v>
      </c>
      <c r="AT51" s="25">
        <f t="shared" si="30"/>
        <v>37</v>
      </c>
    </row>
    <row r="52" spans="1:46" x14ac:dyDescent="0.2">
      <c r="A52" s="65" t="s">
        <v>34</v>
      </c>
      <c r="B52" s="37">
        <v>12</v>
      </c>
      <c r="C52" s="5">
        <v>10</v>
      </c>
      <c r="D52" s="3">
        <v>797</v>
      </c>
      <c r="E52" s="5">
        <v>793</v>
      </c>
      <c r="F52" s="7">
        <f t="shared" si="33"/>
        <v>66.416666666666671</v>
      </c>
      <c r="G52" s="9">
        <f t="shared" si="34"/>
        <v>79.3</v>
      </c>
      <c r="H52" s="10">
        <f t="shared" si="17"/>
        <v>0.54545454545454541</v>
      </c>
      <c r="I52" s="11">
        <f t="shared" si="18"/>
        <v>0.45454545454545453</v>
      </c>
      <c r="J52" s="38">
        <f t="shared" si="19"/>
        <v>22</v>
      </c>
      <c r="K52" s="30">
        <v>4</v>
      </c>
      <c r="L52" s="5">
        <v>7</v>
      </c>
      <c r="M52" s="3">
        <v>240</v>
      </c>
      <c r="N52" s="5">
        <v>585</v>
      </c>
      <c r="O52" s="7">
        <f t="shared" si="35"/>
        <v>60</v>
      </c>
      <c r="P52" s="9">
        <f t="shared" si="36"/>
        <v>83.571428571428569</v>
      </c>
      <c r="Q52" s="10">
        <f t="shared" si="37"/>
        <v>0.36363636363636365</v>
      </c>
      <c r="R52" s="11">
        <f t="shared" si="20"/>
        <v>0.63636363636363635</v>
      </c>
      <c r="S52" s="44">
        <f t="shared" si="21"/>
        <v>11</v>
      </c>
      <c r="T52" s="24">
        <v>14</v>
      </c>
      <c r="U52" s="5">
        <v>8</v>
      </c>
      <c r="V52" s="3">
        <v>841</v>
      </c>
      <c r="W52" s="5">
        <v>650</v>
      </c>
      <c r="X52" s="7">
        <f t="shared" si="6"/>
        <v>60.071428571428569</v>
      </c>
      <c r="Y52" s="9">
        <f t="shared" si="7"/>
        <v>81.25</v>
      </c>
      <c r="Z52" s="10">
        <f t="shared" si="31"/>
        <v>0.63636363636363635</v>
      </c>
      <c r="AA52" s="11">
        <f t="shared" si="32"/>
        <v>0.36363636363636365</v>
      </c>
      <c r="AB52" s="25">
        <f t="shared" si="23"/>
        <v>22</v>
      </c>
      <c r="AC52" s="30">
        <v>14</v>
      </c>
      <c r="AD52" s="5">
        <v>12</v>
      </c>
      <c r="AE52" s="3">
        <v>817</v>
      </c>
      <c r="AF52" s="5">
        <v>974</v>
      </c>
      <c r="AG52" s="7">
        <f t="shared" si="9"/>
        <v>58.357142857142854</v>
      </c>
      <c r="AH52" s="9">
        <f t="shared" si="10"/>
        <v>81.166666666666671</v>
      </c>
      <c r="AI52" s="10">
        <f t="shared" si="24"/>
        <v>0.53846153846153844</v>
      </c>
      <c r="AJ52" s="11">
        <f t="shared" si="25"/>
        <v>0.46153846153846156</v>
      </c>
      <c r="AK52" s="44">
        <f t="shared" si="26"/>
        <v>26</v>
      </c>
      <c r="AL52" s="24">
        <f t="shared" si="38"/>
        <v>44</v>
      </c>
      <c r="AM52" s="5">
        <f t="shared" si="39"/>
        <v>37</v>
      </c>
      <c r="AN52" s="3">
        <f t="shared" si="40"/>
        <v>2695</v>
      </c>
      <c r="AO52" s="5">
        <f t="shared" si="41"/>
        <v>3002</v>
      </c>
      <c r="AP52" s="7">
        <f t="shared" si="27"/>
        <v>61.25</v>
      </c>
      <c r="AQ52" s="9">
        <f t="shared" si="28"/>
        <v>81.13513513513513</v>
      </c>
      <c r="AR52" s="10">
        <f t="shared" si="29"/>
        <v>0.54320987654320985</v>
      </c>
      <c r="AS52" s="11">
        <f t="shared" si="16"/>
        <v>0.4567901234567901</v>
      </c>
      <c r="AT52" s="25">
        <f t="shared" si="30"/>
        <v>81</v>
      </c>
    </row>
    <row r="53" spans="1:46" x14ac:dyDescent="0.2">
      <c r="A53" s="65" t="s">
        <v>35</v>
      </c>
      <c r="B53" s="37">
        <v>24</v>
      </c>
      <c r="C53" s="5">
        <v>13</v>
      </c>
      <c r="D53" s="3">
        <v>1329</v>
      </c>
      <c r="E53" s="5">
        <v>1050</v>
      </c>
      <c r="F53" s="7">
        <f t="shared" si="33"/>
        <v>55.375</v>
      </c>
      <c r="G53" s="9">
        <f t="shared" si="34"/>
        <v>80.769230769230774</v>
      </c>
      <c r="H53" s="10">
        <f t="shared" si="17"/>
        <v>0.64864864864864868</v>
      </c>
      <c r="I53" s="11">
        <f t="shared" si="18"/>
        <v>0.35135135135135137</v>
      </c>
      <c r="J53" s="38">
        <f t="shared" si="19"/>
        <v>37</v>
      </c>
      <c r="K53" s="30">
        <v>31</v>
      </c>
      <c r="L53" s="5">
        <v>18</v>
      </c>
      <c r="M53" s="3">
        <v>1930</v>
      </c>
      <c r="N53" s="5">
        <v>1469</v>
      </c>
      <c r="O53" s="7">
        <f t="shared" si="35"/>
        <v>62.258064516129032</v>
      </c>
      <c r="P53" s="9">
        <f t="shared" si="36"/>
        <v>81.611111111111114</v>
      </c>
      <c r="Q53" s="10">
        <f t="shared" si="37"/>
        <v>0.63265306122448983</v>
      </c>
      <c r="R53" s="11">
        <f t="shared" si="20"/>
        <v>0.36734693877551022</v>
      </c>
      <c r="S53" s="44">
        <f t="shared" si="21"/>
        <v>49</v>
      </c>
      <c r="T53" s="24">
        <v>37</v>
      </c>
      <c r="U53" s="5">
        <v>18</v>
      </c>
      <c r="V53" s="3">
        <v>2093</v>
      </c>
      <c r="W53" s="5">
        <v>1444</v>
      </c>
      <c r="X53" s="7">
        <f t="shared" si="6"/>
        <v>56.567567567567565</v>
      </c>
      <c r="Y53" s="9">
        <f t="shared" si="7"/>
        <v>80.222222222222229</v>
      </c>
      <c r="Z53" s="10">
        <f t="shared" si="31"/>
        <v>0.67272727272727273</v>
      </c>
      <c r="AA53" s="11">
        <f t="shared" si="32"/>
        <v>0.32727272727272727</v>
      </c>
      <c r="AB53" s="25">
        <f t="shared" si="23"/>
        <v>55</v>
      </c>
      <c r="AC53" s="30">
        <v>26</v>
      </c>
      <c r="AD53" s="5">
        <v>14</v>
      </c>
      <c r="AE53" s="3">
        <v>1490</v>
      </c>
      <c r="AF53" s="5">
        <v>1164</v>
      </c>
      <c r="AG53" s="7">
        <f t="shared" si="9"/>
        <v>57.307692307692307</v>
      </c>
      <c r="AH53" s="9">
        <f t="shared" si="10"/>
        <v>83.142857142857139</v>
      </c>
      <c r="AI53" s="10">
        <f t="shared" si="24"/>
        <v>0.65</v>
      </c>
      <c r="AJ53" s="11">
        <f t="shared" si="25"/>
        <v>0.35</v>
      </c>
      <c r="AK53" s="44">
        <f t="shared" si="26"/>
        <v>40</v>
      </c>
      <c r="AL53" s="24">
        <f t="shared" si="38"/>
        <v>118</v>
      </c>
      <c r="AM53" s="5">
        <f t="shared" si="39"/>
        <v>63</v>
      </c>
      <c r="AN53" s="3">
        <f t="shared" si="40"/>
        <v>6842</v>
      </c>
      <c r="AO53" s="5">
        <f t="shared" si="41"/>
        <v>5127</v>
      </c>
      <c r="AP53" s="7">
        <f t="shared" si="27"/>
        <v>57.983050847457626</v>
      </c>
      <c r="AQ53" s="9">
        <f t="shared" si="28"/>
        <v>81.38095238095238</v>
      </c>
      <c r="AR53" s="10">
        <f t="shared" si="29"/>
        <v>0.65193370165745856</v>
      </c>
      <c r="AS53" s="11">
        <f t="shared" si="16"/>
        <v>0.34806629834254144</v>
      </c>
      <c r="AT53" s="25">
        <f t="shared" si="30"/>
        <v>181</v>
      </c>
    </row>
    <row r="54" spans="1:46" x14ac:dyDescent="0.2">
      <c r="A54" s="65" t="s">
        <v>36</v>
      </c>
      <c r="B54" s="37">
        <v>17</v>
      </c>
      <c r="C54" s="5">
        <v>13</v>
      </c>
      <c r="D54" s="3">
        <v>1100</v>
      </c>
      <c r="E54" s="5">
        <v>1091</v>
      </c>
      <c r="F54" s="7">
        <f t="shared" si="33"/>
        <v>64.705882352941174</v>
      </c>
      <c r="G54" s="9">
        <f t="shared" si="34"/>
        <v>83.92307692307692</v>
      </c>
      <c r="H54" s="10">
        <f t="shared" si="17"/>
        <v>0.56666666666666665</v>
      </c>
      <c r="I54" s="11">
        <f t="shared" si="18"/>
        <v>0.43333333333333335</v>
      </c>
      <c r="J54" s="38">
        <f t="shared" si="19"/>
        <v>30</v>
      </c>
      <c r="K54" s="30">
        <v>13</v>
      </c>
      <c r="L54" s="5">
        <v>14</v>
      </c>
      <c r="M54" s="3">
        <v>844</v>
      </c>
      <c r="N54" s="5">
        <v>1154</v>
      </c>
      <c r="O54" s="7">
        <f t="shared" si="35"/>
        <v>64.92307692307692</v>
      </c>
      <c r="P54" s="9">
        <f t="shared" si="36"/>
        <v>82.428571428571431</v>
      </c>
      <c r="Q54" s="10">
        <f t="shared" si="37"/>
        <v>0.48148148148148145</v>
      </c>
      <c r="R54" s="11">
        <f t="shared" si="20"/>
        <v>0.51851851851851849</v>
      </c>
      <c r="S54" s="44">
        <f t="shared" si="21"/>
        <v>27</v>
      </c>
      <c r="T54" s="24">
        <v>13</v>
      </c>
      <c r="U54" s="5">
        <v>17</v>
      </c>
      <c r="V54" s="3">
        <v>759</v>
      </c>
      <c r="W54" s="5">
        <v>1386</v>
      </c>
      <c r="X54" s="7">
        <f t="shared" si="6"/>
        <v>58.384615384615387</v>
      </c>
      <c r="Y54" s="9">
        <f t="shared" si="7"/>
        <v>81.529411764705884</v>
      </c>
      <c r="Z54" s="10">
        <f t="shared" si="31"/>
        <v>0.43333333333333335</v>
      </c>
      <c r="AA54" s="11">
        <f t="shared" si="32"/>
        <v>0.56666666666666665</v>
      </c>
      <c r="AB54" s="25">
        <f t="shared" si="23"/>
        <v>30</v>
      </c>
      <c r="AC54" s="30">
        <v>17</v>
      </c>
      <c r="AD54" s="5">
        <v>18</v>
      </c>
      <c r="AE54" s="3">
        <v>1074</v>
      </c>
      <c r="AF54" s="5">
        <v>1474</v>
      </c>
      <c r="AG54" s="7">
        <f t="shared" si="9"/>
        <v>63.176470588235297</v>
      </c>
      <c r="AH54" s="9">
        <f t="shared" si="10"/>
        <v>81.888888888888886</v>
      </c>
      <c r="AI54" s="10">
        <f t="shared" si="24"/>
        <v>0.48571428571428571</v>
      </c>
      <c r="AJ54" s="11">
        <f t="shared" si="25"/>
        <v>0.51428571428571423</v>
      </c>
      <c r="AK54" s="44">
        <f t="shared" si="26"/>
        <v>35</v>
      </c>
      <c r="AL54" s="24">
        <f t="shared" si="38"/>
        <v>60</v>
      </c>
      <c r="AM54" s="5">
        <f t="shared" si="39"/>
        <v>62</v>
      </c>
      <c r="AN54" s="3">
        <f t="shared" si="40"/>
        <v>3777</v>
      </c>
      <c r="AO54" s="5">
        <f t="shared" si="41"/>
        <v>5105</v>
      </c>
      <c r="AP54" s="7">
        <f t="shared" si="27"/>
        <v>62.95</v>
      </c>
      <c r="AQ54" s="9">
        <f t="shared" si="28"/>
        <v>82.338709677419359</v>
      </c>
      <c r="AR54" s="10">
        <f t="shared" si="29"/>
        <v>0.49180327868852458</v>
      </c>
      <c r="AS54" s="11">
        <f t="shared" si="16"/>
        <v>0.50819672131147542</v>
      </c>
      <c r="AT54" s="25">
        <f t="shared" si="30"/>
        <v>122</v>
      </c>
    </row>
    <row r="55" spans="1:46" x14ac:dyDescent="0.2">
      <c r="A55" s="65" t="s">
        <v>37</v>
      </c>
      <c r="B55" s="39">
        <v>5</v>
      </c>
      <c r="C55" s="5">
        <v>3</v>
      </c>
      <c r="D55" s="17">
        <v>334</v>
      </c>
      <c r="E55" s="5">
        <v>253</v>
      </c>
      <c r="F55" s="7">
        <f t="shared" si="33"/>
        <v>66.8</v>
      </c>
      <c r="G55" s="9">
        <f t="shared" si="34"/>
        <v>84.333333333333329</v>
      </c>
      <c r="H55" s="10">
        <f t="shared" si="17"/>
        <v>0.625</v>
      </c>
      <c r="I55" s="11">
        <f t="shared" si="18"/>
        <v>0.375</v>
      </c>
      <c r="J55" s="38">
        <f t="shared" si="19"/>
        <v>8</v>
      </c>
      <c r="K55" s="17"/>
      <c r="L55" s="5">
        <v>4</v>
      </c>
      <c r="M55" s="17"/>
      <c r="N55" s="5">
        <v>345</v>
      </c>
      <c r="O55" s="7" t="str">
        <f t="shared" si="35"/>
        <v/>
      </c>
      <c r="P55" s="9">
        <f t="shared" si="36"/>
        <v>86.25</v>
      </c>
      <c r="Q55" s="10">
        <f t="shared" si="37"/>
        <v>0</v>
      </c>
      <c r="R55" s="11">
        <f t="shared" si="20"/>
        <v>1</v>
      </c>
      <c r="S55" s="44">
        <f t="shared" si="21"/>
        <v>4</v>
      </c>
      <c r="T55" s="26">
        <v>3</v>
      </c>
      <c r="U55" s="5">
        <v>5</v>
      </c>
      <c r="V55" s="17">
        <v>193</v>
      </c>
      <c r="W55" s="5">
        <v>413</v>
      </c>
      <c r="X55" s="7">
        <f t="shared" si="6"/>
        <v>64.333333333333329</v>
      </c>
      <c r="Y55" s="9">
        <f t="shared" si="7"/>
        <v>82.6</v>
      </c>
      <c r="Z55" s="10">
        <f t="shared" si="31"/>
        <v>0.375</v>
      </c>
      <c r="AA55" s="11">
        <f t="shared" si="32"/>
        <v>0.625</v>
      </c>
      <c r="AB55" s="25">
        <f t="shared" si="23"/>
        <v>8</v>
      </c>
      <c r="AC55" s="17">
        <v>4</v>
      </c>
      <c r="AD55" s="5">
        <v>4</v>
      </c>
      <c r="AE55" s="3">
        <v>273</v>
      </c>
      <c r="AF55" s="5">
        <v>324</v>
      </c>
      <c r="AG55" s="7">
        <f t="shared" si="9"/>
        <v>68.25</v>
      </c>
      <c r="AH55" s="9">
        <f t="shared" si="10"/>
        <v>81</v>
      </c>
      <c r="AI55" s="10">
        <f t="shared" si="24"/>
        <v>0.5</v>
      </c>
      <c r="AJ55" s="11">
        <f t="shared" si="25"/>
        <v>0.5</v>
      </c>
      <c r="AK55" s="44">
        <f t="shared" si="26"/>
        <v>8</v>
      </c>
      <c r="AL55" s="24">
        <f t="shared" si="38"/>
        <v>12</v>
      </c>
      <c r="AM55" s="5">
        <f t="shared" si="39"/>
        <v>16</v>
      </c>
      <c r="AN55" s="3">
        <f t="shared" si="40"/>
        <v>800</v>
      </c>
      <c r="AO55" s="5">
        <f t="shared" si="41"/>
        <v>1335</v>
      </c>
      <c r="AP55" s="7">
        <f t="shared" si="27"/>
        <v>66.666666666666671</v>
      </c>
      <c r="AQ55" s="9">
        <f t="shared" si="28"/>
        <v>83.4375</v>
      </c>
      <c r="AR55" s="10">
        <f t="shared" si="29"/>
        <v>0.42857142857142855</v>
      </c>
      <c r="AS55" s="11">
        <f t="shared" si="16"/>
        <v>0.5714285714285714</v>
      </c>
      <c r="AT55" s="25">
        <f t="shared" si="30"/>
        <v>28</v>
      </c>
    </row>
    <row r="56" spans="1:46" x14ac:dyDescent="0.2">
      <c r="A56" s="65" t="s">
        <v>38</v>
      </c>
      <c r="B56" s="37">
        <v>1</v>
      </c>
      <c r="C56" s="16">
        <v>2</v>
      </c>
      <c r="D56" s="3">
        <v>74</v>
      </c>
      <c r="E56" s="16">
        <v>150</v>
      </c>
      <c r="F56" s="7">
        <f t="shared" si="33"/>
        <v>74</v>
      </c>
      <c r="G56" s="9">
        <f t="shared" si="34"/>
        <v>75</v>
      </c>
      <c r="H56" s="10">
        <f t="shared" si="17"/>
        <v>0.33333333333333331</v>
      </c>
      <c r="I56" s="11">
        <f t="shared" si="18"/>
        <v>0.66666666666666663</v>
      </c>
      <c r="J56" s="38">
        <f t="shared" si="19"/>
        <v>3</v>
      </c>
      <c r="K56" s="30">
        <v>1</v>
      </c>
      <c r="L56" s="16">
        <v>1</v>
      </c>
      <c r="M56" s="3">
        <v>68</v>
      </c>
      <c r="N56" s="16">
        <v>77</v>
      </c>
      <c r="O56" s="7">
        <f t="shared" si="35"/>
        <v>68</v>
      </c>
      <c r="P56" s="9">
        <f t="shared" si="36"/>
        <v>77</v>
      </c>
      <c r="Q56" s="10">
        <f t="shared" si="37"/>
        <v>0.5</v>
      </c>
      <c r="R56" s="11">
        <f t="shared" si="20"/>
        <v>0.5</v>
      </c>
      <c r="S56" s="44">
        <f t="shared" si="21"/>
        <v>2</v>
      </c>
      <c r="T56" s="24">
        <v>2</v>
      </c>
      <c r="U56" s="16">
        <v>1</v>
      </c>
      <c r="V56" s="3">
        <v>142</v>
      </c>
      <c r="W56" s="16">
        <v>82</v>
      </c>
      <c r="X56" s="7">
        <f t="shared" si="6"/>
        <v>71</v>
      </c>
      <c r="Y56" s="9">
        <f t="shared" si="7"/>
        <v>82</v>
      </c>
      <c r="Z56" s="10">
        <f t="shared" si="31"/>
        <v>0.66666666666666663</v>
      </c>
      <c r="AA56" s="11">
        <f t="shared" si="32"/>
        <v>0.33333333333333331</v>
      </c>
      <c r="AB56" s="25">
        <f t="shared" si="23"/>
        <v>3</v>
      </c>
      <c r="AC56" s="30">
        <v>1</v>
      </c>
      <c r="AD56" s="5">
        <v>2</v>
      </c>
      <c r="AE56" s="3">
        <v>66</v>
      </c>
      <c r="AF56" s="5">
        <v>162</v>
      </c>
      <c r="AG56" s="7">
        <f t="shared" si="9"/>
        <v>66</v>
      </c>
      <c r="AH56" s="9">
        <f t="shared" si="10"/>
        <v>81</v>
      </c>
      <c r="AI56" s="10">
        <f t="shared" si="24"/>
        <v>0.33333333333333331</v>
      </c>
      <c r="AJ56" s="11">
        <f t="shared" si="25"/>
        <v>0.66666666666666663</v>
      </c>
      <c r="AK56" s="44">
        <f t="shared" si="26"/>
        <v>3</v>
      </c>
      <c r="AL56" s="24">
        <f t="shared" si="38"/>
        <v>5</v>
      </c>
      <c r="AM56" s="5">
        <f t="shared" si="39"/>
        <v>6</v>
      </c>
      <c r="AN56" s="3">
        <f t="shared" si="40"/>
        <v>350</v>
      </c>
      <c r="AO56" s="5">
        <f t="shared" si="41"/>
        <v>471</v>
      </c>
      <c r="AP56" s="7">
        <f t="shared" si="27"/>
        <v>70</v>
      </c>
      <c r="AQ56" s="9">
        <f t="shared" si="28"/>
        <v>78.5</v>
      </c>
      <c r="AR56" s="10">
        <f t="shared" si="29"/>
        <v>0.45454545454545453</v>
      </c>
      <c r="AS56" s="11">
        <f t="shared" si="16"/>
        <v>0.54545454545454541</v>
      </c>
      <c r="AT56" s="25">
        <f t="shared" si="30"/>
        <v>11</v>
      </c>
    </row>
    <row r="57" spans="1:46" x14ac:dyDescent="0.2">
      <c r="A57" s="65" t="s">
        <v>39</v>
      </c>
      <c r="B57" s="37">
        <v>74</v>
      </c>
      <c r="C57" s="5">
        <v>61</v>
      </c>
      <c r="D57" s="3">
        <v>4533</v>
      </c>
      <c r="E57" s="5">
        <v>5029</v>
      </c>
      <c r="F57" s="7">
        <f t="shared" si="33"/>
        <v>61.256756756756758</v>
      </c>
      <c r="G57" s="9">
        <f t="shared" si="34"/>
        <v>82.442622950819668</v>
      </c>
      <c r="H57" s="10">
        <f t="shared" si="17"/>
        <v>0.54814814814814816</v>
      </c>
      <c r="I57" s="11">
        <f t="shared" si="18"/>
        <v>0.45185185185185184</v>
      </c>
      <c r="J57" s="38">
        <f t="shared" si="19"/>
        <v>135</v>
      </c>
      <c r="K57" s="30">
        <v>45</v>
      </c>
      <c r="L57" s="5">
        <v>64</v>
      </c>
      <c r="M57" s="3">
        <v>2744</v>
      </c>
      <c r="N57" s="5">
        <v>5375</v>
      </c>
      <c r="O57" s="7">
        <f t="shared" si="35"/>
        <v>60.977777777777774</v>
      </c>
      <c r="P57" s="9">
        <f t="shared" si="36"/>
        <v>83.984375</v>
      </c>
      <c r="Q57" s="10">
        <f t="shared" si="37"/>
        <v>0.41284403669724773</v>
      </c>
      <c r="R57" s="11">
        <f t="shared" si="20"/>
        <v>0.58715596330275233</v>
      </c>
      <c r="S57" s="44">
        <f t="shared" si="21"/>
        <v>109</v>
      </c>
      <c r="T57" s="24">
        <v>96</v>
      </c>
      <c r="U57" s="5">
        <v>68</v>
      </c>
      <c r="V57" s="3">
        <v>5414</v>
      </c>
      <c r="W57" s="5">
        <v>5569</v>
      </c>
      <c r="X57" s="7">
        <f t="shared" si="6"/>
        <v>56.395833333333336</v>
      </c>
      <c r="Y57" s="9">
        <f t="shared" si="7"/>
        <v>81.897058823529406</v>
      </c>
      <c r="Z57" s="10">
        <f t="shared" si="31"/>
        <v>0.58536585365853655</v>
      </c>
      <c r="AA57" s="11">
        <f t="shared" si="32"/>
        <v>0.41463414634146339</v>
      </c>
      <c r="AB57" s="25">
        <f t="shared" si="23"/>
        <v>164</v>
      </c>
      <c r="AC57" s="30">
        <v>67</v>
      </c>
      <c r="AD57" s="5">
        <v>69</v>
      </c>
      <c r="AE57" s="3">
        <v>3910</v>
      </c>
      <c r="AF57" s="5">
        <v>5614</v>
      </c>
      <c r="AG57" s="7">
        <f t="shared" si="9"/>
        <v>58.35820895522388</v>
      </c>
      <c r="AH57" s="9">
        <f t="shared" si="10"/>
        <v>81.362318840579704</v>
      </c>
      <c r="AI57" s="10">
        <f t="shared" si="24"/>
        <v>0.49264705882352944</v>
      </c>
      <c r="AJ57" s="11">
        <f t="shared" si="25"/>
        <v>0.50735294117647056</v>
      </c>
      <c r="AK57" s="44">
        <f t="shared" si="26"/>
        <v>136</v>
      </c>
      <c r="AL57" s="24">
        <f t="shared" si="38"/>
        <v>282</v>
      </c>
      <c r="AM57" s="5">
        <f t="shared" si="39"/>
        <v>262</v>
      </c>
      <c r="AN57" s="3">
        <f t="shared" si="40"/>
        <v>16601</v>
      </c>
      <c r="AO57" s="5">
        <f t="shared" si="41"/>
        <v>21587</v>
      </c>
      <c r="AP57" s="7">
        <f t="shared" si="27"/>
        <v>58.868794326241137</v>
      </c>
      <c r="AQ57" s="9">
        <f t="shared" si="28"/>
        <v>82.39312977099236</v>
      </c>
      <c r="AR57" s="10">
        <f t="shared" si="29"/>
        <v>0.51838235294117652</v>
      </c>
      <c r="AS57" s="11">
        <f t="shared" si="16"/>
        <v>0.48161764705882354</v>
      </c>
      <c r="AT57" s="25">
        <f t="shared" si="30"/>
        <v>544</v>
      </c>
    </row>
    <row r="58" spans="1:46" x14ac:dyDescent="0.2">
      <c r="A58" s="65" t="s">
        <v>40</v>
      </c>
      <c r="B58" s="37">
        <v>2</v>
      </c>
      <c r="C58" s="5">
        <v>1</v>
      </c>
      <c r="D58" s="3">
        <v>126</v>
      </c>
      <c r="E58" s="5">
        <v>91</v>
      </c>
      <c r="F58" s="7">
        <f t="shared" si="33"/>
        <v>63</v>
      </c>
      <c r="G58" s="9">
        <f t="shared" si="34"/>
        <v>91</v>
      </c>
      <c r="H58" s="10">
        <f t="shared" si="17"/>
        <v>0.66666666666666663</v>
      </c>
      <c r="I58" s="11">
        <f t="shared" si="18"/>
        <v>0.33333333333333331</v>
      </c>
      <c r="J58" s="38">
        <f t="shared" si="19"/>
        <v>3</v>
      </c>
      <c r="K58" s="30">
        <v>3</v>
      </c>
      <c r="L58" s="5">
        <v>1</v>
      </c>
      <c r="M58" s="3">
        <v>176</v>
      </c>
      <c r="N58" s="5">
        <v>92</v>
      </c>
      <c r="O58" s="7">
        <f t="shared" si="35"/>
        <v>58.666666666666664</v>
      </c>
      <c r="P58" s="9">
        <f t="shared" si="36"/>
        <v>92</v>
      </c>
      <c r="Q58" s="10">
        <f t="shared" si="37"/>
        <v>0.75</v>
      </c>
      <c r="R58" s="11">
        <f t="shared" si="20"/>
        <v>0.25</v>
      </c>
      <c r="S58" s="44">
        <f t="shared" si="21"/>
        <v>4</v>
      </c>
      <c r="T58" s="24"/>
      <c r="U58" s="5">
        <v>3</v>
      </c>
      <c r="V58" s="3"/>
      <c r="W58" s="5">
        <v>267</v>
      </c>
      <c r="X58" s="7" t="str">
        <f t="shared" si="6"/>
        <v/>
      </c>
      <c r="Y58" s="9">
        <f t="shared" si="7"/>
        <v>89</v>
      </c>
      <c r="Z58" s="10" t="str">
        <f t="shared" si="31"/>
        <v/>
      </c>
      <c r="AA58" s="11">
        <f t="shared" si="32"/>
        <v>1</v>
      </c>
      <c r="AB58" s="25">
        <f t="shared" si="23"/>
        <v>3</v>
      </c>
      <c r="AC58" s="30">
        <v>2</v>
      </c>
      <c r="AD58" s="5">
        <v>3</v>
      </c>
      <c r="AE58" s="3">
        <v>113</v>
      </c>
      <c r="AF58" s="5">
        <v>261</v>
      </c>
      <c r="AG58" s="7">
        <f t="shared" si="9"/>
        <v>56.5</v>
      </c>
      <c r="AH58" s="9">
        <f t="shared" si="10"/>
        <v>87</v>
      </c>
      <c r="AI58" s="10">
        <f t="shared" si="24"/>
        <v>0.4</v>
      </c>
      <c r="AJ58" s="11">
        <f t="shared" si="25"/>
        <v>0.6</v>
      </c>
      <c r="AK58" s="44">
        <f t="shared" si="26"/>
        <v>5</v>
      </c>
      <c r="AL58" s="24">
        <f t="shared" si="38"/>
        <v>7</v>
      </c>
      <c r="AM58" s="5">
        <f t="shared" si="39"/>
        <v>8</v>
      </c>
      <c r="AN58" s="3">
        <f t="shared" si="40"/>
        <v>415</v>
      </c>
      <c r="AO58" s="5">
        <f t="shared" si="41"/>
        <v>711</v>
      </c>
      <c r="AP58" s="7">
        <f t="shared" si="27"/>
        <v>59.285714285714285</v>
      </c>
      <c r="AQ58" s="9">
        <f t="shared" si="28"/>
        <v>88.875</v>
      </c>
      <c r="AR58" s="10">
        <f t="shared" si="29"/>
        <v>0.46666666666666667</v>
      </c>
      <c r="AS58" s="11">
        <f t="shared" si="16"/>
        <v>0.53333333333333333</v>
      </c>
      <c r="AT58" s="25">
        <f t="shared" si="30"/>
        <v>15</v>
      </c>
    </row>
    <row r="59" spans="1:46" x14ac:dyDescent="0.2">
      <c r="A59" s="65" t="s">
        <v>41</v>
      </c>
      <c r="B59" s="37">
        <v>12</v>
      </c>
      <c r="C59" s="5">
        <v>10</v>
      </c>
      <c r="D59" s="3">
        <v>797</v>
      </c>
      <c r="E59" s="5">
        <v>793</v>
      </c>
      <c r="F59" s="7">
        <f t="shared" si="33"/>
        <v>66.416666666666671</v>
      </c>
      <c r="G59" s="9">
        <f t="shared" si="34"/>
        <v>79.3</v>
      </c>
      <c r="H59" s="10">
        <f t="shared" si="17"/>
        <v>0.54545454545454541</v>
      </c>
      <c r="I59" s="11">
        <f t="shared" si="18"/>
        <v>0.45454545454545453</v>
      </c>
      <c r="J59" s="38">
        <f t="shared" si="19"/>
        <v>22</v>
      </c>
      <c r="K59" s="30">
        <v>4</v>
      </c>
      <c r="L59" s="5">
        <v>7</v>
      </c>
      <c r="M59" s="3">
        <v>240</v>
      </c>
      <c r="N59" s="5">
        <v>585</v>
      </c>
      <c r="O59" s="7">
        <f t="shared" si="35"/>
        <v>60</v>
      </c>
      <c r="P59" s="9">
        <f t="shared" si="36"/>
        <v>83.571428571428569</v>
      </c>
      <c r="Q59" s="10">
        <f t="shared" si="37"/>
        <v>0.36363636363636365</v>
      </c>
      <c r="R59" s="11">
        <f t="shared" si="20"/>
        <v>0.63636363636363635</v>
      </c>
      <c r="S59" s="44">
        <f t="shared" si="21"/>
        <v>11</v>
      </c>
      <c r="T59" s="24">
        <v>14</v>
      </c>
      <c r="U59" s="5">
        <v>8</v>
      </c>
      <c r="V59" s="3">
        <v>841</v>
      </c>
      <c r="W59" s="5">
        <v>650</v>
      </c>
      <c r="X59" s="7">
        <f t="shared" si="6"/>
        <v>60.071428571428569</v>
      </c>
      <c r="Y59" s="9">
        <f t="shared" si="7"/>
        <v>81.25</v>
      </c>
      <c r="Z59" s="10">
        <f t="shared" si="31"/>
        <v>0.63636363636363635</v>
      </c>
      <c r="AA59" s="11">
        <f t="shared" si="32"/>
        <v>0.36363636363636365</v>
      </c>
      <c r="AB59" s="25">
        <f t="shared" si="23"/>
        <v>22</v>
      </c>
      <c r="AC59" s="30">
        <v>14</v>
      </c>
      <c r="AD59" s="5">
        <v>12</v>
      </c>
      <c r="AE59" s="3">
        <v>817</v>
      </c>
      <c r="AF59" s="5">
        <v>974</v>
      </c>
      <c r="AG59" s="7">
        <f t="shared" si="9"/>
        <v>58.357142857142854</v>
      </c>
      <c r="AH59" s="9">
        <f t="shared" si="10"/>
        <v>81.166666666666671</v>
      </c>
      <c r="AI59" s="10">
        <f t="shared" si="24"/>
        <v>0.53846153846153844</v>
      </c>
      <c r="AJ59" s="11">
        <f t="shared" si="25"/>
        <v>0.46153846153846156</v>
      </c>
      <c r="AK59" s="44">
        <f t="shared" si="26"/>
        <v>26</v>
      </c>
      <c r="AL59" s="24">
        <f t="shared" si="38"/>
        <v>44</v>
      </c>
      <c r="AM59" s="5">
        <f t="shared" si="39"/>
        <v>37</v>
      </c>
      <c r="AN59" s="3">
        <f t="shared" si="40"/>
        <v>2695</v>
      </c>
      <c r="AO59" s="5">
        <f t="shared" si="41"/>
        <v>3002</v>
      </c>
      <c r="AP59" s="7">
        <f t="shared" si="27"/>
        <v>61.25</v>
      </c>
      <c r="AQ59" s="9">
        <f t="shared" si="28"/>
        <v>81.13513513513513</v>
      </c>
      <c r="AR59" s="10">
        <f t="shared" si="29"/>
        <v>0.54320987654320985</v>
      </c>
      <c r="AS59" s="11">
        <f t="shared" si="16"/>
        <v>0.4567901234567901</v>
      </c>
      <c r="AT59" s="25">
        <f t="shared" si="30"/>
        <v>81</v>
      </c>
    </row>
    <row r="60" spans="1:46" x14ac:dyDescent="0.2">
      <c r="A60" s="65" t="s">
        <v>42</v>
      </c>
      <c r="B60" s="37">
        <v>161</v>
      </c>
      <c r="C60" s="5">
        <v>246</v>
      </c>
      <c r="D60" s="3">
        <v>10350</v>
      </c>
      <c r="E60" s="5">
        <v>20436</v>
      </c>
      <c r="F60" s="7">
        <f t="shared" si="33"/>
        <v>64.285714285714292</v>
      </c>
      <c r="G60" s="9">
        <f t="shared" ref="G60" si="79">IF(C60&gt;0,E60/C60,"")</f>
        <v>83.073170731707322</v>
      </c>
      <c r="H60" s="10">
        <f t="shared" si="17"/>
        <v>0.39557739557739557</v>
      </c>
      <c r="I60" s="11">
        <f t="shared" si="18"/>
        <v>0.60442260442260443</v>
      </c>
      <c r="J60" s="38">
        <f t="shared" ref="J60" si="80">B60+C60</f>
        <v>407</v>
      </c>
      <c r="K60" s="30">
        <v>66</v>
      </c>
      <c r="L60" s="5">
        <v>236</v>
      </c>
      <c r="M60" s="3">
        <v>4393</v>
      </c>
      <c r="N60" s="5">
        <v>20762</v>
      </c>
      <c r="O60" s="7">
        <f t="shared" ref="O60" si="81">IF(K60&gt;0,M60/K60,"")</f>
        <v>66.560606060606062</v>
      </c>
      <c r="P60" s="9">
        <f t="shared" ref="P60" si="82">IF(L60&gt;0,N60/L60,"")</f>
        <v>87.974576271186436</v>
      </c>
      <c r="Q60" s="10">
        <f t="shared" ref="Q60" si="83">IF(S60&gt;0,K60/S60,"")</f>
        <v>0.2185430463576159</v>
      </c>
      <c r="R60" s="11">
        <f t="shared" ref="R60" si="84">IF(S60&gt;0,L60/S60,"")</f>
        <v>0.7814569536423841</v>
      </c>
      <c r="S60" s="44">
        <f t="shared" ref="S60" si="85">K60+L60</f>
        <v>302</v>
      </c>
      <c r="T60" s="24">
        <v>170</v>
      </c>
      <c r="U60" s="5">
        <v>252</v>
      </c>
      <c r="V60" s="3">
        <v>10074</v>
      </c>
      <c r="W60" s="5">
        <v>21041</v>
      </c>
      <c r="X60" s="7">
        <f t="shared" si="6"/>
        <v>59.258823529411764</v>
      </c>
      <c r="Y60" s="9">
        <f t="shared" ref="Y60" si="86">IF(U60&gt;0,W60/U60,"")</f>
        <v>83.496031746031747</v>
      </c>
      <c r="Z60" s="10">
        <f t="shared" si="31"/>
        <v>0.40284360189573459</v>
      </c>
      <c r="AA60" s="11">
        <f t="shared" si="32"/>
        <v>0.59715639810426535</v>
      </c>
      <c r="AB60" s="25">
        <f t="shared" ref="AB60" si="87">T60+U60</f>
        <v>422</v>
      </c>
      <c r="AC60" s="30">
        <v>166</v>
      </c>
      <c r="AD60" s="5">
        <v>273</v>
      </c>
      <c r="AE60" s="3">
        <v>10017</v>
      </c>
      <c r="AF60" s="5">
        <v>22801</v>
      </c>
      <c r="AG60" s="7">
        <f t="shared" si="9"/>
        <v>60.343373493975903</v>
      </c>
      <c r="AH60" s="9">
        <f t="shared" si="10"/>
        <v>83.520146520146525</v>
      </c>
      <c r="AI60" s="10">
        <f t="shared" si="24"/>
        <v>0.37813211845102507</v>
      </c>
      <c r="AJ60" s="11">
        <f t="shared" si="25"/>
        <v>0.62186788154897499</v>
      </c>
      <c r="AK60" s="44">
        <f t="shared" si="26"/>
        <v>439</v>
      </c>
      <c r="AL60" s="24">
        <f t="shared" si="38"/>
        <v>563</v>
      </c>
      <c r="AM60" s="5">
        <f t="shared" si="39"/>
        <v>1007</v>
      </c>
      <c r="AN60" s="3">
        <f t="shared" si="40"/>
        <v>34834</v>
      </c>
      <c r="AO60" s="5">
        <f t="shared" si="41"/>
        <v>85040</v>
      </c>
      <c r="AP60" s="7">
        <f t="shared" si="27"/>
        <v>61.872113676731793</v>
      </c>
      <c r="AQ60" s="9">
        <f>IF(AM60&gt;0,AO60/AM60,"")</f>
        <v>84.448857994041703</v>
      </c>
      <c r="AR60" s="10">
        <f t="shared" si="29"/>
        <v>0.35859872611464966</v>
      </c>
      <c r="AS60" s="11">
        <f t="shared" si="16"/>
        <v>0.64140127388535029</v>
      </c>
      <c r="AT60" s="25">
        <f t="shared" si="30"/>
        <v>1570</v>
      </c>
    </row>
    <row r="61" spans="1:46" x14ac:dyDescent="0.2">
      <c r="A61" s="65" t="s">
        <v>43</v>
      </c>
      <c r="B61" s="37">
        <v>8</v>
      </c>
      <c r="C61" s="5">
        <v>7</v>
      </c>
      <c r="D61" s="3">
        <v>341</v>
      </c>
      <c r="E61" s="5">
        <v>579</v>
      </c>
      <c r="F61" s="7">
        <f t="shared" si="33"/>
        <v>42.625</v>
      </c>
      <c r="G61" s="9">
        <f t="shared" si="34"/>
        <v>82.714285714285708</v>
      </c>
      <c r="H61" s="10">
        <f t="shared" si="17"/>
        <v>0.53333333333333333</v>
      </c>
      <c r="I61" s="11">
        <f t="shared" si="18"/>
        <v>0.46666666666666667</v>
      </c>
      <c r="J61" s="38">
        <f t="shared" si="19"/>
        <v>15</v>
      </c>
      <c r="K61" s="30">
        <v>2</v>
      </c>
      <c r="L61" s="5">
        <v>8</v>
      </c>
      <c r="M61" s="3">
        <v>113</v>
      </c>
      <c r="N61" s="5">
        <v>700</v>
      </c>
      <c r="O61" s="7">
        <f t="shared" si="35"/>
        <v>56.5</v>
      </c>
      <c r="P61" s="9">
        <f>IF(L61&gt;0,N61/L61,"")</f>
        <v>87.5</v>
      </c>
      <c r="Q61" s="10">
        <f t="shared" si="37"/>
        <v>0.2</v>
      </c>
      <c r="R61" s="11">
        <f t="shared" si="20"/>
        <v>0.8</v>
      </c>
      <c r="S61" s="44">
        <f t="shared" si="21"/>
        <v>10</v>
      </c>
      <c r="T61" s="24">
        <v>12</v>
      </c>
      <c r="U61" s="5">
        <v>9</v>
      </c>
      <c r="V61" s="3">
        <v>739</v>
      </c>
      <c r="W61" s="5">
        <v>767</v>
      </c>
      <c r="X61" s="7">
        <f t="shared" si="6"/>
        <v>61.583333333333336</v>
      </c>
      <c r="Y61" s="9">
        <f t="shared" ref="Y61:Y62" si="88">IF(U61&gt;0,W61/U61,"")</f>
        <v>85.222222222222229</v>
      </c>
      <c r="Z61" s="10">
        <f t="shared" si="31"/>
        <v>0.5714285714285714</v>
      </c>
      <c r="AA61" s="11">
        <f t="shared" si="32"/>
        <v>0.42857142857142855</v>
      </c>
      <c r="AB61" s="25">
        <f t="shared" si="23"/>
        <v>21</v>
      </c>
      <c r="AC61" s="30">
        <v>6</v>
      </c>
      <c r="AD61" s="5">
        <v>8</v>
      </c>
      <c r="AE61" s="3">
        <v>338</v>
      </c>
      <c r="AF61" s="5">
        <v>668</v>
      </c>
      <c r="AG61" s="7">
        <f t="shared" ref="AG61:AH62" si="89">IF(AC61&gt;0,AE61/AC61,"")</f>
        <v>56.333333333333336</v>
      </c>
      <c r="AH61" s="9">
        <f t="shared" si="89"/>
        <v>83.5</v>
      </c>
      <c r="AI61" s="10">
        <f t="shared" si="24"/>
        <v>0.42857142857142855</v>
      </c>
      <c r="AJ61" s="11">
        <f t="shared" si="25"/>
        <v>0.5714285714285714</v>
      </c>
      <c r="AK61" s="44">
        <f t="shared" si="26"/>
        <v>14</v>
      </c>
      <c r="AL61" s="24">
        <f t="shared" si="38"/>
        <v>28</v>
      </c>
      <c r="AM61" s="5">
        <f t="shared" si="39"/>
        <v>32</v>
      </c>
      <c r="AN61" s="3">
        <f t="shared" si="40"/>
        <v>1531</v>
      </c>
      <c r="AO61" s="5">
        <f t="shared" si="41"/>
        <v>2714</v>
      </c>
      <c r="AP61" s="7">
        <f t="shared" si="27"/>
        <v>54.678571428571431</v>
      </c>
      <c r="AQ61" s="9">
        <f t="shared" si="28"/>
        <v>84.8125</v>
      </c>
      <c r="AR61" s="10">
        <f t="shared" si="29"/>
        <v>0.46666666666666667</v>
      </c>
      <c r="AS61" s="11">
        <f t="shared" si="16"/>
        <v>0.53333333333333333</v>
      </c>
      <c r="AT61" s="25">
        <f t="shared" si="30"/>
        <v>60</v>
      </c>
    </row>
    <row r="62" spans="1:46" x14ac:dyDescent="0.2">
      <c r="A62" s="65" t="s">
        <v>58</v>
      </c>
      <c r="B62" s="37">
        <v>2</v>
      </c>
      <c r="C62" s="5"/>
      <c r="D62" s="3">
        <v>147</v>
      </c>
      <c r="E62" s="5"/>
      <c r="F62" s="7">
        <f t="shared" ref="F62" si="90">IF(B62&gt;0,D62/B62,"")</f>
        <v>73.5</v>
      </c>
      <c r="G62" s="9" t="str">
        <f t="shared" ref="G62" si="91">IF(C62&gt;0,E62/C62,"")</f>
        <v/>
      </c>
      <c r="H62" s="10">
        <f t="shared" si="17"/>
        <v>1</v>
      </c>
      <c r="I62" s="11" t="str">
        <f t="shared" si="18"/>
        <v/>
      </c>
      <c r="J62" s="38">
        <f t="shared" si="19"/>
        <v>2</v>
      </c>
      <c r="K62" s="30"/>
      <c r="L62" s="5"/>
      <c r="M62" s="3"/>
      <c r="N62" s="5"/>
      <c r="O62" s="7" t="str">
        <f t="shared" si="35"/>
        <v/>
      </c>
      <c r="P62" s="9" t="str">
        <f>IF(L62&gt;0,N62/L62,"")</f>
        <v/>
      </c>
      <c r="Q62" s="10" t="str">
        <f t="shared" si="37"/>
        <v/>
      </c>
      <c r="R62" s="11" t="str">
        <f t="shared" si="20"/>
        <v/>
      </c>
      <c r="S62" s="44">
        <f t="shared" si="21"/>
        <v>0</v>
      </c>
      <c r="T62" s="24"/>
      <c r="U62" s="5"/>
      <c r="V62" s="3"/>
      <c r="W62" s="5"/>
      <c r="X62" s="7" t="str">
        <f t="shared" si="6"/>
        <v/>
      </c>
      <c r="Y62" s="9" t="str">
        <f t="shared" si="88"/>
        <v/>
      </c>
      <c r="Z62" s="10" t="str">
        <f t="shared" si="31"/>
        <v/>
      </c>
      <c r="AA62" s="11" t="str">
        <f t="shared" si="32"/>
        <v/>
      </c>
      <c r="AB62" s="25">
        <f t="shared" si="23"/>
        <v>0</v>
      </c>
      <c r="AC62" s="30"/>
      <c r="AD62" s="5">
        <v>1</v>
      </c>
      <c r="AE62" s="3"/>
      <c r="AF62" s="5">
        <v>77</v>
      </c>
      <c r="AG62" s="7" t="str">
        <f t="shared" si="89"/>
        <v/>
      </c>
      <c r="AH62" s="9">
        <f t="shared" si="89"/>
        <v>77</v>
      </c>
      <c r="AI62" s="10" t="str">
        <f t="shared" si="24"/>
        <v/>
      </c>
      <c r="AJ62" s="11">
        <f t="shared" si="25"/>
        <v>1</v>
      </c>
      <c r="AK62" s="44">
        <f t="shared" ref="AK62" si="92">AC62+AD62</f>
        <v>1</v>
      </c>
      <c r="AL62" s="24">
        <f t="shared" ref="AL62" si="93">B62+K62+T62+AC62</f>
        <v>2</v>
      </c>
      <c r="AM62" s="5">
        <f t="shared" ref="AM62" si="94">C62+L62+U62+AD62</f>
        <v>1</v>
      </c>
      <c r="AN62" s="3">
        <f t="shared" ref="AN62" si="95">D62+M62+AE62+V62</f>
        <v>147</v>
      </c>
      <c r="AO62" s="5">
        <f t="shared" ref="AO62" si="96">E62+N62+AF62+W62</f>
        <v>77</v>
      </c>
      <c r="AP62" s="7">
        <f t="shared" ref="AP62" si="97">IF(AL62&gt;0,AN62/AL62,"")</f>
        <v>73.5</v>
      </c>
      <c r="AQ62" s="9">
        <f t="shared" ref="AQ62" si="98">IF(AM62&gt;0,AO62/AM62,"")</f>
        <v>77</v>
      </c>
      <c r="AR62" s="10">
        <f t="shared" si="29"/>
        <v>0.66666666666666663</v>
      </c>
      <c r="AS62" s="11">
        <f t="shared" si="16"/>
        <v>0.33333333333333331</v>
      </c>
      <c r="AT62" s="25">
        <f t="shared" ref="AT62" si="99">AL62+AM62</f>
        <v>3</v>
      </c>
    </row>
    <row r="63" spans="1:46" x14ac:dyDescent="0.2">
      <c r="A63" s="33"/>
      <c r="B63" s="45"/>
      <c r="C63" s="46"/>
      <c r="D63" s="47"/>
      <c r="E63" s="46"/>
      <c r="F63" s="48"/>
      <c r="G63" s="49"/>
      <c r="H63" s="50"/>
      <c r="I63" s="51"/>
      <c r="J63" s="52"/>
      <c r="K63" s="53"/>
      <c r="L63" s="46"/>
      <c r="M63" s="47"/>
      <c r="N63" s="46"/>
      <c r="O63" s="48"/>
      <c r="P63" s="49"/>
      <c r="Q63" s="50"/>
      <c r="R63" s="51"/>
      <c r="S63" s="54"/>
      <c r="T63" s="55"/>
      <c r="U63" s="46"/>
      <c r="V63" s="47"/>
      <c r="W63" s="46"/>
      <c r="X63" s="48"/>
      <c r="Y63" s="49"/>
      <c r="Z63" s="50"/>
      <c r="AA63" s="51"/>
      <c r="AB63" s="56"/>
      <c r="AC63" s="53"/>
      <c r="AD63" s="46"/>
      <c r="AE63" s="47"/>
      <c r="AF63" s="46"/>
      <c r="AG63" s="48"/>
      <c r="AH63" s="49"/>
      <c r="AI63" s="50"/>
      <c r="AJ63" s="51"/>
      <c r="AK63" s="54"/>
      <c r="AL63" s="57"/>
      <c r="AM63" s="58"/>
      <c r="AN63" s="58"/>
      <c r="AO63" s="58"/>
      <c r="AP63" s="58"/>
      <c r="AQ63" s="58"/>
      <c r="AR63" s="58"/>
      <c r="AS63" s="58"/>
      <c r="AT63" s="56"/>
    </row>
    <row r="64" spans="1:46" ht="15.75" x14ac:dyDescent="0.25">
      <c r="A64" s="31" t="s">
        <v>53</v>
      </c>
      <c r="B64" s="40">
        <f>SUM(B6:B62)</f>
        <v>856</v>
      </c>
      <c r="C64" s="18">
        <f>SUM(C6:C62)</f>
        <v>932</v>
      </c>
      <c r="D64" s="19">
        <f>SUM(D6:D62)</f>
        <v>53080</v>
      </c>
      <c r="E64" s="18">
        <f>SUM(E6:E62)</f>
        <v>76221</v>
      </c>
      <c r="F64" s="12">
        <f>IF(B64&gt;0,D64/B64,"")</f>
        <v>62.009345794392523</v>
      </c>
      <c r="G64" s="13">
        <f>IF(C64&gt;0,E64/C64,"")</f>
        <v>81.782188841201716</v>
      </c>
      <c r="H64" s="14">
        <f>IF(J64&gt;0,B64/J64,"")</f>
        <v>0.47874720357941836</v>
      </c>
      <c r="I64" s="15">
        <f>IF(J64&gt;0,C64/J64,0)</f>
        <v>0.52125279642058164</v>
      </c>
      <c r="J64" s="41">
        <f>SUM(J6:J62)</f>
        <v>1788</v>
      </c>
      <c r="K64" s="19">
        <f>SUM(K6:K62)</f>
        <v>513</v>
      </c>
      <c r="L64" s="18">
        <f>SUM(L6:L62)</f>
        <v>851</v>
      </c>
      <c r="M64" s="19">
        <f>SUM(M6:M62)</f>
        <v>32398</v>
      </c>
      <c r="N64" s="18">
        <f>SUM(N6:N62)</f>
        <v>72380</v>
      </c>
      <c r="O64" s="12">
        <f>IF(K64&gt;0,M64/K64,"")</f>
        <v>63.15399610136452</v>
      </c>
      <c r="P64" s="13">
        <f>IF(L64&gt;0,N64/L64,"")</f>
        <v>85.052878965922446</v>
      </c>
      <c r="Q64" s="14">
        <f>IF(S64&gt;0,K64/S64,"")</f>
        <v>0.37609970674486803</v>
      </c>
      <c r="R64" s="15">
        <f>IF(S64&gt;0,L64/S64,0)</f>
        <v>0.62390029325513197</v>
      </c>
      <c r="S64" s="20">
        <f>SUM(S6:S62)</f>
        <v>1364</v>
      </c>
      <c r="T64" s="27">
        <f>SUM(T6:T62)</f>
        <v>1080</v>
      </c>
      <c r="U64" s="18">
        <f>SUM(U6:U62)</f>
        <v>896</v>
      </c>
      <c r="V64" s="19">
        <f>SUM(V6:V62)</f>
        <v>62845</v>
      </c>
      <c r="W64" s="18">
        <f>SUM(W6:W62)</f>
        <v>73575</v>
      </c>
      <c r="X64" s="12">
        <f>IF(T64&gt;0,V64/T64,"")</f>
        <v>58.189814814814817</v>
      </c>
      <c r="Y64" s="13">
        <f>IF(U64&gt;0,W64/U64,"")</f>
        <v>82.114955357142861</v>
      </c>
      <c r="Z64" s="14">
        <f>IF(AB64&gt;0,T64/AB64,"")</f>
        <v>0.54655870445344135</v>
      </c>
      <c r="AA64" s="15">
        <f>IF(AB64&gt;0,U64/AB64,0)</f>
        <v>0.45344129554655871</v>
      </c>
      <c r="AB64" s="28">
        <f>SUM(AB6:AB62)</f>
        <v>1976</v>
      </c>
      <c r="AC64" s="19">
        <f>SUM(AC6:AC62)</f>
        <v>940</v>
      </c>
      <c r="AD64" s="18">
        <f>SUM(AD6:AD62)</f>
        <v>1057</v>
      </c>
      <c r="AE64" s="19">
        <f>SUM(AE6:AE62)</f>
        <v>56146</v>
      </c>
      <c r="AF64" s="18">
        <f>SUM(AF6:AF62)</f>
        <v>86909</v>
      </c>
      <c r="AG64" s="12">
        <f>IF(AC64&gt;0,AE64/AC64,"")</f>
        <v>59.729787234042554</v>
      </c>
      <c r="AH64" s="13">
        <f>IF(AD64&gt;0,AF64/AD64,"")</f>
        <v>82.222327341532633</v>
      </c>
      <c r="AI64" s="14">
        <f>IF(AK64&gt;0,AC64/AK64,"")</f>
        <v>0.47070605908863294</v>
      </c>
      <c r="AJ64" s="15">
        <f>IF(AK64&gt;0,AD64/AK64,0)</f>
        <v>0.52929394091136706</v>
      </c>
      <c r="AK64" s="20">
        <f>SUM(AK6:AK62)</f>
        <v>1997</v>
      </c>
      <c r="AL64" s="27">
        <f>SUM(AL6:AL62)</f>
        <v>3389</v>
      </c>
      <c r="AM64" s="18">
        <f>SUM(AM6:AM62)</f>
        <v>3736</v>
      </c>
      <c r="AN64" s="19">
        <f>SUM(AN6:AN62)</f>
        <v>204469</v>
      </c>
      <c r="AO64" s="18">
        <f>SUM(AO6:AO62)</f>
        <v>309085</v>
      </c>
      <c r="AP64" s="12">
        <f>IF(AL64&gt;0,AN64/AL64,"")</f>
        <v>60.333136618471528</v>
      </c>
      <c r="AQ64" s="13">
        <f>IF(AM64&gt;0,AO64/AM64,"")</f>
        <v>82.731531049250535</v>
      </c>
      <c r="AR64" s="14">
        <f>IF(AT64&gt;0,AL64/AT64,"")</f>
        <v>0.47564912280701754</v>
      </c>
      <c r="AS64" s="15">
        <f>IF(AT64&gt;0,AM64/AT64,0)</f>
        <v>0.52435087719298246</v>
      </c>
      <c r="AT64" s="28">
        <f>SUM(AT6:AT62)</f>
        <v>7125</v>
      </c>
    </row>
    <row r="65" spans="1:46" x14ac:dyDescent="0.2">
      <c r="A65" s="32"/>
      <c r="B65" s="45"/>
      <c r="C65" s="46"/>
      <c r="D65" s="47"/>
      <c r="E65" s="46"/>
      <c r="F65" s="48"/>
      <c r="G65" s="49"/>
      <c r="H65" s="50"/>
      <c r="I65" s="51"/>
      <c r="J65" s="52"/>
      <c r="K65" s="53"/>
      <c r="L65" s="46"/>
      <c r="M65" s="47"/>
      <c r="N65" s="46"/>
      <c r="O65" s="48"/>
      <c r="P65" s="49"/>
      <c r="Q65" s="50"/>
      <c r="R65" s="51"/>
      <c r="S65" s="54"/>
      <c r="T65" s="55"/>
      <c r="U65" s="46"/>
      <c r="V65" s="47"/>
      <c r="W65" s="46"/>
      <c r="X65" s="48"/>
      <c r="Y65" s="49"/>
      <c r="Z65" s="50"/>
      <c r="AA65" s="51"/>
      <c r="AB65" s="56"/>
      <c r="AC65" s="53"/>
      <c r="AD65" s="46"/>
      <c r="AE65" s="47"/>
      <c r="AF65" s="46"/>
      <c r="AG65" s="48"/>
      <c r="AH65" s="49"/>
      <c r="AI65" s="50"/>
      <c r="AJ65" s="51"/>
      <c r="AK65" s="54"/>
      <c r="AL65" s="55"/>
      <c r="AM65" s="46"/>
      <c r="AN65" s="47"/>
      <c r="AO65" s="46"/>
      <c r="AP65" s="48"/>
      <c r="AQ65" s="49"/>
      <c r="AR65" s="50"/>
      <c r="AS65" s="51"/>
      <c r="AT65" s="56"/>
    </row>
    <row r="66" spans="1:46" x14ac:dyDescent="0.2">
      <c r="A66" s="88"/>
      <c r="B66" s="35" t="s">
        <v>45</v>
      </c>
      <c r="C66" s="4" t="s">
        <v>46</v>
      </c>
      <c r="D66" s="2" t="s">
        <v>45</v>
      </c>
      <c r="E66" s="4" t="s">
        <v>46</v>
      </c>
      <c r="F66" s="6" t="s">
        <v>45</v>
      </c>
      <c r="G66" s="8" t="s">
        <v>46</v>
      </c>
      <c r="H66" s="6" t="s">
        <v>45</v>
      </c>
      <c r="I66" s="8" t="s">
        <v>46</v>
      </c>
      <c r="J66" s="36"/>
      <c r="K66" s="29" t="s">
        <v>45</v>
      </c>
      <c r="L66" s="4" t="s">
        <v>46</v>
      </c>
      <c r="M66" s="2" t="s">
        <v>45</v>
      </c>
      <c r="N66" s="4" t="s">
        <v>46</v>
      </c>
      <c r="O66" s="6" t="s">
        <v>45</v>
      </c>
      <c r="P66" s="8" t="s">
        <v>46</v>
      </c>
      <c r="Q66" s="6" t="s">
        <v>45</v>
      </c>
      <c r="R66" s="8" t="s">
        <v>46</v>
      </c>
      <c r="S66" s="43"/>
      <c r="T66" s="22" t="s">
        <v>45</v>
      </c>
      <c r="U66" s="4" t="s">
        <v>46</v>
      </c>
      <c r="V66" s="2" t="s">
        <v>45</v>
      </c>
      <c r="W66" s="4" t="s">
        <v>46</v>
      </c>
      <c r="X66" s="6" t="s">
        <v>45</v>
      </c>
      <c r="Y66" s="8" t="s">
        <v>46</v>
      </c>
      <c r="Z66" s="6" t="s">
        <v>45</v>
      </c>
      <c r="AA66" s="8" t="s">
        <v>46</v>
      </c>
      <c r="AB66" s="23"/>
      <c r="AC66" s="29" t="s">
        <v>45</v>
      </c>
      <c r="AD66" s="4" t="s">
        <v>46</v>
      </c>
      <c r="AE66" s="2" t="s">
        <v>45</v>
      </c>
      <c r="AF66" s="4" t="s">
        <v>46</v>
      </c>
      <c r="AG66" s="6" t="s">
        <v>45</v>
      </c>
      <c r="AH66" s="8" t="s">
        <v>46</v>
      </c>
      <c r="AI66" s="6" t="s">
        <v>45</v>
      </c>
      <c r="AJ66" s="8" t="s">
        <v>46</v>
      </c>
      <c r="AK66" s="60"/>
      <c r="AL66" s="22" t="s">
        <v>45</v>
      </c>
      <c r="AM66" s="4" t="s">
        <v>46</v>
      </c>
      <c r="AN66" s="2" t="s">
        <v>45</v>
      </c>
      <c r="AO66" s="4" t="s">
        <v>46</v>
      </c>
      <c r="AP66" s="6" t="s">
        <v>45</v>
      </c>
      <c r="AQ66" s="8" t="s">
        <v>46</v>
      </c>
      <c r="AR66" s="6" t="s">
        <v>45</v>
      </c>
      <c r="AS66" s="8" t="s">
        <v>46</v>
      </c>
      <c r="AT66" s="23"/>
    </row>
    <row r="67" spans="1:46" ht="12.75" customHeight="1" x14ac:dyDescent="0.2">
      <c r="A67" s="88"/>
      <c r="B67" s="90" t="s">
        <v>52</v>
      </c>
      <c r="C67" s="87"/>
      <c r="D67" s="84" t="s">
        <v>51</v>
      </c>
      <c r="E67" s="85"/>
      <c r="F67" s="82" t="s">
        <v>50</v>
      </c>
      <c r="G67" s="83"/>
      <c r="H67" s="82" t="s">
        <v>54</v>
      </c>
      <c r="I67" s="86"/>
      <c r="J67" s="34" t="s">
        <v>53</v>
      </c>
      <c r="K67" s="81" t="s">
        <v>52</v>
      </c>
      <c r="L67" s="87"/>
      <c r="M67" s="84" t="s">
        <v>51</v>
      </c>
      <c r="N67" s="85"/>
      <c r="O67" s="82" t="s">
        <v>50</v>
      </c>
      <c r="P67" s="83"/>
      <c r="Q67" s="82" t="s">
        <v>54</v>
      </c>
      <c r="R67" s="86"/>
      <c r="S67" s="42" t="s">
        <v>53</v>
      </c>
      <c r="T67" s="80" t="s">
        <v>52</v>
      </c>
      <c r="U67" s="87"/>
      <c r="V67" s="84" t="s">
        <v>51</v>
      </c>
      <c r="W67" s="85"/>
      <c r="X67" s="82" t="s">
        <v>50</v>
      </c>
      <c r="Y67" s="83"/>
      <c r="Z67" s="82" t="s">
        <v>54</v>
      </c>
      <c r="AA67" s="86"/>
      <c r="AB67" s="21" t="s">
        <v>53</v>
      </c>
      <c r="AC67" s="80" t="s">
        <v>52</v>
      </c>
      <c r="AD67" s="81"/>
      <c r="AE67" s="84" t="s">
        <v>51</v>
      </c>
      <c r="AF67" s="85"/>
      <c r="AG67" s="82" t="s">
        <v>50</v>
      </c>
      <c r="AH67" s="83"/>
      <c r="AI67" s="82" t="s">
        <v>54</v>
      </c>
      <c r="AJ67" s="86"/>
      <c r="AK67" s="59" t="s">
        <v>53</v>
      </c>
      <c r="AL67" s="80" t="s">
        <v>52</v>
      </c>
      <c r="AM67" s="87"/>
      <c r="AN67" s="84" t="s">
        <v>51</v>
      </c>
      <c r="AO67" s="85"/>
      <c r="AP67" s="82" t="s">
        <v>50</v>
      </c>
      <c r="AQ67" s="83"/>
      <c r="AR67" s="82" t="s">
        <v>54</v>
      </c>
      <c r="AS67" s="86"/>
      <c r="AT67" s="21" t="s">
        <v>53</v>
      </c>
    </row>
    <row r="68" spans="1:46" ht="13.5" thickBot="1" x14ac:dyDescent="0.25">
      <c r="A68" s="89"/>
      <c r="B68" s="91" t="s">
        <v>44</v>
      </c>
      <c r="C68" s="92"/>
      <c r="D68" s="92"/>
      <c r="E68" s="92"/>
      <c r="F68" s="93"/>
      <c r="G68" s="93"/>
      <c r="H68" s="93"/>
      <c r="I68" s="93"/>
      <c r="J68" s="94"/>
      <c r="K68" s="67" t="s">
        <v>47</v>
      </c>
      <c r="L68" s="68"/>
      <c r="M68" s="68"/>
      <c r="N68" s="68"/>
      <c r="O68" s="69"/>
      <c r="P68" s="69"/>
      <c r="Q68" s="69"/>
      <c r="R68" s="69"/>
      <c r="S68" s="69"/>
      <c r="T68" s="70" t="s">
        <v>48</v>
      </c>
      <c r="U68" s="71"/>
      <c r="V68" s="71"/>
      <c r="W68" s="71"/>
      <c r="X68" s="72"/>
      <c r="Y68" s="72"/>
      <c r="Z68" s="72"/>
      <c r="AA68" s="72"/>
      <c r="AB68" s="73"/>
      <c r="AC68" s="74" t="s">
        <v>49</v>
      </c>
      <c r="AD68" s="67"/>
      <c r="AE68" s="67"/>
      <c r="AF68" s="67"/>
      <c r="AG68" s="67"/>
      <c r="AH68" s="67"/>
      <c r="AI68" s="67"/>
      <c r="AJ68" s="67"/>
      <c r="AK68" s="75"/>
      <c r="AL68" s="76" t="s">
        <v>55</v>
      </c>
      <c r="AM68" s="77"/>
      <c r="AN68" s="77"/>
      <c r="AO68" s="77"/>
      <c r="AP68" s="78"/>
      <c r="AQ68" s="78"/>
      <c r="AR68" s="78"/>
      <c r="AS68" s="78"/>
      <c r="AT68" s="79"/>
    </row>
  </sheetData>
  <mergeCells count="57">
    <mergeCell ref="AR5:AS5"/>
    <mergeCell ref="AT5:AT6"/>
    <mergeCell ref="AL4:AT4"/>
    <mergeCell ref="AN5:AO5"/>
    <mergeCell ref="AP5:AQ5"/>
    <mergeCell ref="AL5:AM5"/>
    <mergeCell ref="A4:A6"/>
    <mergeCell ref="K4:S4"/>
    <mergeCell ref="V5:W5"/>
    <mergeCell ref="J5:J6"/>
    <mergeCell ref="B4:J4"/>
    <mergeCell ref="M5:N5"/>
    <mergeCell ref="S5:S6"/>
    <mergeCell ref="Q5:R5"/>
    <mergeCell ref="AK5:AK6"/>
    <mergeCell ref="AC4:AK4"/>
    <mergeCell ref="T4:AB4"/>
    <mergeCell ref="B5:C5"/>
    <mergeCell ref="D5:E5"/>
    <mergeCell ref="F5:G5"/>
    <mergeCell ref="H5:I5"/>
    <mergeCell ref="AG5:AH5"/>
    <mergeCell ref="K5:L5"/>
    <mergeCell ref="O5:P5"/>
    <mergeCell ref="AE5:AF5"/>
    <mergeCell ref="Z5:AA5"/>
    <mergeCell ref="AB5:AB6"/>
    <mergeCell ref="AC5:AD5"/>
    <mergeCell ref="T5:U5"/>
    <mergeCell ref="X5:Y5"/>
    <mergeCell ref="A66:A68"/>
    <mergeCell ref="B67:C67"/>
    <mergeCell ref="D67:E67"/>
    <mergeCell ref="F67:G67"/>
    <mergeCell ref="H67:I67"/>
    <mergeCell ref="B68:J68"/>
    <mergeCell ref="K67:L67"/>
    <mergeCell ref="AE67:AF67"/>
    <mergeCell ref="AG67:AH67"/>
    <mergeCell ref="AI67:AJ67"/>
    <mergeCell ref="AI5:AJ5"/>
    <mergeCell ref="K68:S68"/>
    <mergeCell ref="T68:AB68"/>
    <mergeCell ref="AC68:AK68"/>
    <mergeCell ref="AL68:AT68"/>
    <mergeCell ref="AC67:AD67"/>
    <mergeCell ref="X67:Y67"/>
    <mergeCell ref="AN67:AO67"/>
    <mergeCell ref="AP67:AQ67"/>
    <mergeCell ref="AR67:AS67"/>
    <mergeCell ref="Z67:AA67"/>
    <mergeCell ref="AL67:AM67"/>
    <mergeCell ref="M67:N67"/>
    <mergeCell ref="O67:P67"/>
    <mergeCell ref="Q67:R67"/>
    <mergeCell ref="T67:U67"/>
    <mergeCell ref="V67:W67"/>
  </mergeCells>
  <phoneticPr fontId="2" type="noConversion"/>
  <pageMargins left="0.75" right="0.75" top="1" bottom="1" header="0.5" footer="0.5"/>
  <pageSetup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Illinois Stats 2016</vt:lpstr>
    </vt:vector>
  </TitlesOfParts>
  <Company>IBOA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</dc:creator>
  <cp:lastModifiedBy>Russ Friedewald</cp:lastModifiedBy>
  <cp:lastPrinted>2016-02-18T22:27:52Z</cp:lastPrinted>
  <dcterms:created xsi:type="dcterms:W3CDTF">2013-02-18T17:30:55Z</dcterms:created>
  <dcterms:modified xsi:type="dcterms:W3CDTF">2019-04-04T15:15:16Z</dcterms:modified>
</cp:coreProperties>
</file>